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/>
  <mc:AlternateContent xmlns:mc="http://schemas.openxmlformats.org/markup-compatibility/2006">
    <mc:Choice Requires="x15">
      <x15ac:absPath xmlns:x15ac="http://schemas.microsoft.com/office/spreadsheetml/2010/11/ac" url="D:\Usuarios\freinoso\Desktop\Perimetro Calama\POT\elecciones_POT_12_2021\"/>
    </mc:Choice>
  </mc:AlternateContent>
  <xr:revisionPtr revIDLastSave="0" documentId="13_ncr:1_{230F9AA2-23CF-4B09-B91E-3D57B8B17E3F}" xr6:coauthVersionLast="36" xr6:coauthVersionMax="36" xr10:uidLastSave="{00000000-0000-0000-0000-000000000000}"/>
  <bookViews>
    <workbookView xWindow="-105" yWindow="-105" windowWidth="19425" windowHeight="10425" tabRatio="878" xr2:uid="{00000000-000D-0000-FFFF-FFFF00000000}"/>
  </bookViews>
  <sheets>
    <sheet name="TAPA" sheetId="67" r:id="rId1"/>
    <sheet name="Servicios" sheetId="30" r:id="rId2"/>
    <sheet name="T-I" sheetId="53" r:id="rId3"/>
    <sheet name="T-R" sheetId="54" r:id="rId4"/>
    <sheet name="A-I" sheetId="58" r:id="rId5"/>
    <sheet name="A-R" sheetId="60" r:id="rId6"/>
    <sheet name="C-I" sheetId="61" r:id="rId7"/>
    <sheet name="C-R" sheetId="62" r:id="rId8"/>
    <sheet name="F-I" sheetId="66" r:id="rId9"/>
    <sheet name="F-R" sheetId="68" r:id="rId10"/>
    <sheet name="Z-I" sheetId="69" r:id="rId11"/>
    <sheet name="Z-R" sheetId="70" r:id="rId12"/>
  </sheets>
  <externalReferences>
    <externalReference r:id="rId13"/>
  </externalReferences>
  <definedNames>
    <definedName name="_xlnm.Print_Area" localSheetId="4">'A-I'!$B$2:$I$37</definedName>
    <definedName name="_xlnm.Print_Area" localSheetId="5">'A-R'!$B$2:$I$37</definedName>
    <definedName name="_xlnm.Print_Area" localSheetId="6">'C-I'!$B$2:$I$37</definedName>
    <definedName name="_xlnm.Print_Area" localSheetId="7">'C-R'!$B$2:$I$37</definedName>
    <definedName name="_xlnm.Print_Area" localSheetId="8">'F-I'!$B$2:$I$37</definedName>
    <definedName name="_xlnm.Print_Area" localSheetId="9">'F-R'!$B$2:$I$37</definedName>
    <definedName name="_xlnm.Print_Area" localSheetId="1">Servicios!$B$2:$J$21</definedName>
    <definedName name="_xlnm.Print_Area" localSheetId="0">TAPA!$A$1:$K$20</definedName>
    <definedName name="_xlnm.Print_Area" localSheetId="2">'T-I'!$B$2:$I$37</definedName>
    <definedName name="_xlnm.Print_Area" localSheetId="3">'T-R'!$B$2:$I$37</definedName>
    <definedName name="_xlnm.Print_Area" localSheetId="10">'Z-I'!$B$2:$I$37</definedName>
    <definedName name="_xlnm.Print_Area" localSheetId="11">'Z-R'!$B$2:$I$37</definedName>
    <definedName name="Dias_en_el_mes" localSheetId="9">#REF!</definedName>
    <definedName name="Dias_en_el_mes">#REF!</definedName>
    <definedName name="Tarifa_Adulta" localSheetId="9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70" l="1"/>
  <c r="F7" i="69"/>
  <c r="F7" i="68"/>
  <c r="F7" i="66"/>
  <c r="F7" i="62"/>
  <c r="F7" i="61"/>
  <c r="F7" i="60"/>
  <c r="F7" i="58"/>
  <c r="F7" i="54"/>
  <c r="F7" i="53"/>
  <c r="G37" i="66" l="1"/>
  <c r="I37" i="66"/>
  <c r="E7" i="69" l="1"/>
  <c r="D7" i="69"/>
  <c r="C7" i="69"/>
  <c r="B7" i="69"/>
  <c r="E7" i="70"/>
  <c r="D7" i="70"/>
  <c r="C7" i="70"/>
  <c r="B7" i="70"/>
  <c r="I37" i="70"/>
  <c r="G37" i="70"/>
  <c r="E37" i="70"/>
  <c r="H36" i="70"/>
  <c r="F36" i="70"/>
  <c r="D36" i="70"/>
  <c r="H35" i="70"/>
  <c r="F35" i="70"/>
  <c r="D35" i="70"/>
  <c r="H34" i="70"/>
  <c r="F34" i="70"/>
  <c r="D34" i="70"/>
  <c r="H33" i="70"/>
  <c r="F33" i="70"/>
  <c r="D33" i="70"/>
  <c r="H32" i="70"/>
  <c r="H31" i="70"/>
  <c r="H30" i="70"/>
  <c r="H29" i="70"/>
  <c r="H28" i="70"/>
  <c r="H27" i="70"/>
  <c r="H26" i="70"/>
  <c r="H25" i="70"/>
  <c r="H24" i="70"/>
  <c r="H23" i="70"/>
  <c r="H22" i="70"/>
  <c r="H21" i="70"/>
  <c r="H20" i="70"/>
  <c r="H19" i="70"/>
  <c r="H18" i="70"/>
  <c r="H17" i="70"/>
  <c r="H16" i="70"/>
  <c r="F16" i="70"/>
  <c r="D16" i="70"/>
  <c r="H15" i="70"/>
  <c r="F15" i="70"/>
  <c r="D15" i="70"/>
  <c r="H14" i="70"/>
  <c r="F14" i="70"/>
  <c r="D14" i="70"/>
  <c r="H13" i="70"/>
  <c r="F13" i="70"/>
  <c r="D13" i="70"/>
  <c r="I37" i="69"/>
  <c r="G37" i="69"/>
  <c r="E37" i="69"/>
  <c r="H36" i="69"/>
  <c r="F36" i="69"/>
  <c r="D36" i="69"/>
  <c r="H35" i="69"/>
  <c r="F35" i="69"/>
  <c r="D35" i="69"/>
  <c r="H34" i="69"/>
  <c r="F34" i="69"/>
  <c r="D34" i="69"/>
  <c r="H33" i="69"/>
  <c r="H32" i="69"/>
  <c r="H31" i="69"/>
  <c r="H30" i="69"/>
  <c r="H29" i="69"/>
  <c r="H28" i="69"/>
  <c r="H27" i="69"/>
  <c r="H26" i="69"/>
  <c r="H25" i="69"/>
  <c r="H24" i="69"/>
  <c r="H23" i="69"/>
  <c r="H22" i="69"/>
  <c r="H21" i="69"/>
  <c r="H20" i="69"/>
  <c r="H19" i="69"/>
  <c r="H18" i="69"/>
  <c r="H17" i="69"/>
  <c r="F17" i="69"/>
  <c r="D17" i="69"/>
  <c r="H16" i="69"/>
  <c r="F16" i="69"/>
  <c r="D16" i="69"/>
  <c r="H15" i="69"/>
  <c r="F15" i="69"/>
  <c r="D15" i="69"/>
  <c r="H14" i="69"/>
  <c r="F14" i="69"/>
  <c r="D14" i="69"/>
  <c r="H13" i="69"/>
  <c r="F13" i="69"/>
  <c r="D13" i="69"/>
  <c r="E7" i="68"/>
  <c r="D7" i="68"/>
  <c r="C7" i="68"/>
  <c r="B7" i="68"/>
  <c r="I37" i="68"/>
  <c r="G37" i="68"/>
  <c r="E37" i="68"/>
  <c r="H36" i="68"/>
  <c r="F36" i="68"/>
  <c r="D36" i="68"/>
  <c r="H35" i="68"/>
  <c r="F35" i="68"/>
  <c r="D35" i="68"/>
  <c r="H34" i="68"/>
  <c r="H33" i="68"/>
  <c r="H32" i="68"/>
  <c r="H31" i="68"/>
  <c r="H30" i="68"/>
  <c r="H29" i="68"/>
  <c r="H28" i="68"/>
  <c r="H27" i="68"/>
  <c r="H26" i="68"/>
  <c r="H25" i="68"/>
  <c r="H24" i="68"/>
  <c r="H23" i="68"/>
  <c r="H22" i="68"/>
  <c r="H21" i="68"/>
  <c r="H20" i="68"/>
  <c r="H19" i="68"/>
  <c r="H18" i="68"/>
  <c r="H17" i="68"/>
  <c r="F17" i="68"/>
  <c r="D17" i="68"/>
  <c r="H16" i="68"/>
  <c r="F16" i="68"/>
  <c r="D16" i="68"/>
  <c r="H15" i="68"/>
  <c r="F15" i="68"/>
  <c r="D15" i="68"/>
  <c r="H14" i="68"/>
  <c r="F14" i="68"/>
  <c r="D14" i="68"/>
  <c r="H13" i="68"/>
  <c r="F13" i="68"/>
  <c r="D13" i="68"/>
  <c r="E7" i="66"/>
  <c r="D7" i="66"/>
  <c r="C7" i="66"/>
  <c r="B7" i="66"/>
  <c r="E7" i="62"/>
  <c r="D7" i="62"/>
  <c r="C7" i="62"/>
  <c r="B7" i="62"/>
  <c r="E7" i="61"/>
  <c r="D7" i="61"/>
  <c r="C7" i="61"/>
  <c r="B7" i="61"/>
  <c r="E7" i="60"/>
  <c r="D7" i="60"/>
  <c r="C7" i="60"/>
  <c r="B7" i="60"/>
  <c r="E7" i="58"/>
  <c r="D7" i="58"/>
  <c r="C7" i="58"/>
  <c r="B7" i="58"/>
  <c r="E7" i="54"/>
  <c r="D7" i="54"/>
  <c r="C7" i="54"/>
  <c r="B7" i="54"/>
  <c r="E7" i="53"/>
  <c r="D7" i="53"/>
  <c r="C7" i="53"/>
  <c r="B7" i="53"/>
  <c r="B2" i="69" l="1"/>
  <c r="B2" i="70"/>
  <c r="B2" i="68"/>
  <c r="B4" i="67"/>
  <c r="H23" i="62" l="1"/>
  <c r="E37" i="66"/>
  <c r="H36" i="66"/>
  <c r="F36" i="66"/>
  <c r="D36" i="66"/>
  <c r="H35" i="66"/>
  <c r="F35" i="66"/>
  <c r="D35" i="66"/>
  <c r="H34" i="66"/>
  <c r="F34" i="66"/>
  <c r="D34" i="66"/>
  <c r="H33" i="66"/>
  <c r="H32" i="66"/>
  <c r="H31" i="66"/>
  <c r="H30" i="66"/>
  <c r="H29" i="66"/>
  <c r="H28" i="66"/>
  <c r="H27" i="66"/>
  <c r="H26" i="66"/>
  <c r="H25" i="66"/>
  <c r="H24" i="66"/>
  <c r="H23" i="66"/>
  <c r="H22" i="66"/>
  <c r="H21" i="66"/>
  <c r="H20" i="66"/>
  <c r="H19" i="66"/>
  <c r="H18" i="66"/>
  <c r="H17" i="66"/>
  <c r="F17" i="66"/>
  <c r="D17" i="66"/>
  <c r="H16" i="66"/>
  <c r="F16" i="66"/>
  <c r="D16" i="66"/>
  <c r="H15" i="66"/>
  <c r="F15" i="66"/>
  <c r="D15" i="66"/>
  <c r="H14" i="66"/>
  <c r="F14" i="66"/>
  <c r="D14" i="66"/>
  <c r="H13" i="66"/>
  <c r="F13" i="66"/>
  <c r="D13" i="66"/>
  <c r="B2" i="66"/>
  <c r="I37" i="62" l="1"/>
  <c r="G37" i="62"/>
  <c r="E37" i="62"/>
  <c r="H36" i="62"/>
  <c r="F36" i="62"/>
  <c r="D36" i="62"/>
  <c r="H35" i="62"/>
  <c r="F35" i="62"/>
  <c r="D35" i="62"/>
  <c r="H34" i="62"/>
  <c r="F34" i="62"/>
  <c r="D34" i="62"/>
  <c r="H33" i="62"/>
  <c r="H32" i="62"/>
  <c r="H31" i="62"/>
  <c r="H30" i="62"/>
  <c r="H29" i="62"/>
  <c r="H28" i="62"/>
  <c r="H27" i="62"/>
  <c r="H26" i="62"/>
  <c r="H25" i="62"/>
  <c r="H24" i="62"/>
  <c r="H22" i="62"/>
  <c r="H21" i="62"/>
  <c r="H20" i="62"/>
  <c r="H19" i="62"/>
  <c r="H18" i="62"/>
  <c r="H17" i="62"/>
  <c r="F17" i="62"/>
  <c r="D17" i="62"/>
  <c r="H16" i="62"/>
  <c r="F16" i="62"/>
  <c r="D16" i="62"/>
  <c r="H15" i="62"/>
  <c r="F15" i="62"/>
  <c r="D15" i="62"/>
  <c r="H14" i="62"/>
  <c r="F14" i="62"/>
  <c r="D14" i="62"/>
  <c r="H13" i="62"/>
  <c r="F13" i="62"/>
  <c r="D13" i="62"/>
  <c r="B2" i="62"/>
  <c r="I37" i="61"/>
  <c r="G37" i="61"/>
  <c r="E37" i="61"/>
  <c r="H36" i="61"/>
  <c r="F36" i="61"/>
  <c r="D36" i="61"/>
  <c r="H35" i="61"/>
  <c r="F35" i="61"/>
  <c r="D35" i="61"/>
  <c r="H34" i="61"/>
  <c r="H33" i="61"/>
  <c r="H32" i="61"/>
  <c r="H31" i="61"/>
  <c r="H30" i="61"/>
  <c r="H29" i="61"/>
  <c r="H28" i="61"/>
  <c r="H27" i="61"/>
  <c r="H26" i="61"/>
  <c r="H25" i="61"/>
  <c r="H24" i="61"/>
  <c r="H23" i="61"/>
  <c r="H22" i="61"/>
  <c r="H21" i="61"/>
  <c r="H20" i="61"/>
  <c r="H19" i="61"/>
  <c r="H18" i="61"/>
  <c r="H17" i="61"/>
  <c r="F17" i="61"/>
  <c r="D17" i="61"/>
  <c r="H16" i="61"/>
  <c r="F16" i="61"/>
  <c r="D16" i="61"/>
  <c r="H15" i="61"/>
  <c r="F15" i="61"/>
  <c r="D15" i="61"/>
  <c r="H14" i="61"/>
  <c r="F14" i="61"/>
  <c r="D14" i="61"/>
  <c r="H13" i="61"/>
  <c r="F13" i="61"/>
  <c r="D13" i="61"/>
  <c r="B2" i="61"/>
  <c r="I37" i="60"/>
  <c r="G37" i="60"/>
  <c r="E37" i="60"/>
  <c r="H36" i="60"/>
  <c r="F36" i="60"/>
  <c r="D36" i="60"/>
  <c r="H35" i="60"/>
  <c r="F35" i="60"/>
  <c r="D35" i="60"/>
  <c r="H34" i="60"/>
  <c r="F34" i="60"/>
  <c r="D34" i="60"/>
  <c r="H33" i="60"/>
  <c r="H32" i="60"/>
  <c r="H31" i="60"/>
  <c r="H30" i="60"/>
  <c r="H29" i="60"/>
  <c r="H28" i="60"/>
  <c r="H27" i="60"/>
  <c r="H26" i="60"/>
  <c r="H25" i="60"/>
  <c r="H24" i="60"/>
  <c r="H23" i="60"/>
  <c r="H22" i="60"/>
  <c r="H21" i="60"/>
  <c r="H20" i="60"/>
  <c r="H19" i="60"/>
  <c r="H18" i="60"/>
  <c r="H17" i="60"/>
  <c r="F17" i="60"/>
  <c r="D17" i="60"/>
  <c r="H16" i="60"/>
  <c r="F16" i="60"/>
  <c r="D16" i="60"/>
  <c r="H15" i="60"/>
  <c r="F15" i="60"/>
  <c r="D15" i="60"/>
  <c r="H14" i="60"/>
  <c r="F14" i="60"/>
  <c r="D14" i="60"/>
  <c r="H13" i="60"/>
  <c r="F13" i="60"/>
  <c r="D13" i="60"/>
  <c r="B2" i="60"/>
  <c r="I37" i="58"/>
  <c r="G37" i="58"/>
  <c r="E37" i="58"/>
  <c r="H36" i="58"/>
  <c r="F36" i="58"/>
  <c r="D36" i="58"/>
  <c r="H35" i="58"/>
  <c r="F35" i="58"/>
  <c r="D35" i="58"/>
  <c r="H34" i="58"/>
  <c r="H33" i="58"/>
  <c r="H32" i="58"/>
  <c r="H31" i="58"/>
  <c r="H30" i="58"/>
  <c r="H29" i="58"/>
  <c r="H28" i="58"/>
  <c r="H27" i="58"/>
  <c r="H26" i="58"/>
  <c r="H25" i="58"/>
  <c r="H24" i="58"/>
  <c r="H23" i="58"/>
  <c r="H22" i="58"/>
  <c r="H21" i="58"/>
  <c r="H20" i="58"/>
  <c r="H19" i="58"/>
  <c r="F19" i="58"/>
  <c r="D19" i="58"/>
  <c r="H18" i="58"/>
  <c r="F18" i="58"/>
  <c r="D18" i="58"/>
  <c r="H17" i="58"/>
  <c r="F17" i="58"/>
  <c r="D17" i="58"/>
  <c r="H16" i="58"/>
  <c r="F16" i="58"/>
  <c r="D16" i="58"/>
  <c r="H15" i="58"/>
  <c r="F15" i="58"/>
  <c r="D15" i="58"/>
  <c r="H14" i="58"/>
  <c r="F14" i="58"/>
  <c r="D14" i="58"/>
  <c r="H13" i="58"/>
  <c r="F13" i="58"/>
  <c r="D13" i="58"/>
  <c r="B2" i="58"/>
  <c r="I37" i="54"/>
  <c r="G37" i="54"/>
  <c r="E37" i="54"/>
  <c r="H36" i="54"/>
  <c r="F36" i="54"/>
  <c r="D36" i="54"/>
  <c r="D35" i="54"/>
  <c r="H17" i="54"/>
  <c r="F17" i="54"/>
  <c r="D17" i="54"/>
  <c r="H16" i="54"/>
  <c r="F16" i="54"/>
  <c r="D16" i="54"/>
  <c r="H15" i="54"/>
  <c r="F15" i="54"/>
  <c r="D15" i="54"/>
  <c r="H14" i="54"/>
  <c r="F14" i="54"/>
  <c r="D14" i="54"/>
  <c r="H13" i="54"/>
  <c r="F13" i="54"/>
  <c r="D13" i="54"/>
  <c r="B2" i="54"/>
  <c r="I37" i="53"/>
  <c r="G37" i="53"/>
  <c r="E37" i="53"/>
  <c r="H36" i="53"/>
  <c r="F36" i="53"/>
  <c r="D36" i="53"/>
  <c r="H17" i="53"/>
  <c r="F17" i="53"/>
  <c r="D17" i="53"/>
  <c r="H16" i="53"/>
  <c r="F16" i="53"/>
  <c r="D16" i="53"/>
  <c r="H15" i="53"/>
  <c r="F15" i="53"/>
  <c r="D15" i="53"/>
  <c r="H14" i="53"/>
  <c r="F14" i="53"/>
  <c r="D14" i="53"/>
  <c r="H13" i="53"/>
  <c r="F13" i="53"/>
  <c r="D13" i="53"/>
  <c r="B2" i="53"/>
  <c r="H35" i="54"/>
  <c r="H34" i="54"/>
  <c r="D34" i="54"/>
  <c r="H32" i="54"/>
  <c r="H30" i="54"/>
  <c r="H28" i="54"/>
  <c r="H26" i="54"/>
  <c r="H24" i="54"/>
  <c r="H22" i="54"/>
  <c r="H20" i="54"/>
  <c r="D20" i="54"/>
  <c r="F19" i="54"/>
  <c r="H18" i="54"/>
  <c r="D18" i="54"/>
  <c r="F34" i="54"/>
  <c r="H33" i="54"/>
  <c r="H31" i="54"/>
  <c r="H29" i="54"/>
  <c r="H27" i="54"/>
  <c r="H25" i="54"/>
  <c r="H23" i="54"/>
  <c r="H21" i="54"/>
  <c r="F20" i="54"/>
  <c r="H19" i="54"/>
  <c r="D19" i="54"/>
  <c r="F18" i="54"/>
  <c r="F35" i="53"/>
  <c r="H34" i="53"/>
  <c r="D34" i="53"/>
  <c r="F33" i="53"/>
  <c r="H32" i="53"/>
  <c r="H30" i="53"/>
  <c r="H28" i="53"/>
  <c r="H26" i="53"/>
  <c r="H24" i="53"/>
  <c r="H22" i="53"/>
  <c r="H20" i="53"/>
  <c r="F19" i="53"/>
  <c r="H35" i="53"/>
  <c r="D35" i="53"/>
  <c r="F34" i="53"/>
  <c r="H33" i="53"/>
  <c r="D33" i="53"/>
  <c r="H31" i="53"/>
  <c r="H29" i="53"/>
  <c r="H27" i="53"/>
  <c r="H25" i="53"/>
  <c r="H23" i="53"/>
  <c r="H21" i="53"/>
  <c r="H19" i="53"/>
  <c r="D19" i="53"/>
  <c r="F18" i="53"/>
  <c r="H18" i="53"/>
  <c r="D18" i="53"/>
</calcChain>
</file>

<file path=xl/sharedStrings.xml><?xml version="1.0" encoding="utf-8"?>
<sst xmlns="http://schemas.openxmlformats.org/spreadsheetml/2006/main" count="517" uniqueCount="86">
  <si>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</si>
  <si>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</si>
  <si>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</si>
  <si>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</si>
  <si>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</si>
  <si>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</si>
  <si>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</si>
  <si>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</si>
  <si>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</si>
  <si>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</si>
  <si>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</si>
  <si>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</si>
  <si>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</si>
  <si>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</si>
  <si>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</si>
  <si>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</si>
  <si>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</si>
  <si>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</si>
  <si>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</si>
  <si>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</si>
  <si>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</si>
  <si>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</si>
  <si>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</si>
  <si>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</si>
  <si>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</si>
  <si>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</si>
  <si>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</si>
  <si>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</si>
  <si>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</si>
  <si>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</si>
  <si>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</si>
  <si>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</si>
  <si>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</si>
  <si>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</si>
  <si>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</si>
  <si>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</si>
  <si>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</si>
  <si>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</si>
  <si>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</si>
  <si>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</si>
  <si>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</si>
  <si>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</si>
  <si>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</si>
  <si>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</si>
  <si>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</si>
  <si>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</si>
  <si>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</si>
  <si>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</si>
  <si>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</si>
  <si>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</si>
  <si>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</si>
  <si>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</si>
  <si>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</si>
  <si>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</si>
  <si>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</si>
  <si>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</si>
  <si>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</si>
  <si>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</si>
  <si>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</si>
  <si>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</si>
  <si>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</si>
  <si>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</si>
  <si>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</si>
  <si>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</si>
  <si>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</si>
  <si>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II</t>
  </si>
  <si>
    <t>CALAMA</t>
  </si>
  <si>
    <t>Felipe Sepulveda, Mauricio San Martin</t>
  </si>
  <si>
    <t>Fabián Reinoso</t>
  </si>
  <si>
    <t>UN177</t>
  </si>
  <si>
    <t>Servicios de Transporte Línea 7 S.A.</t>
  </si>
  <si>
    <t>96.682.690-8</t>
  </si>
  <si>
    <t>T</t>
  </si>
  <si>
    <t>A</t>
  </si>
  <si>
    <t>C</t>
  </si>
  <si>
    <t>F</t>
  </si>
  <si>
    <t>Z</t>
  </si>
  <si>
    <t>Granaderos</t>
  </si>
  <si>
    <t>Huaytiquina</t>
  </si>
  <si>
    <t>Neira</t>
  </si>
  <si>
    <t>Alcalde José Lira</t>
  </si>
  <si>
    <t>Tupac</t>
  </si>
  <si>
    <t>El Manzano</t>
  </si>
  <si>
    <t>Elecciones</t>
  </si>
  <si>
    <t>NO</t>
  </si>
  <si>
    <t>859/2021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</si>
</sst>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0" fontId="0" fillId="0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6" borderId="1" xfId="0" applyFont="1" applyFill="1" applyBorder="1" applyAlignment="1">
      <alignment horizontal="left"/>
    </xf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10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freinoso/Desktop/Perimetro%20Calama/POT/POT_8_2021/POT_II_Calama_UN177_Normal_2020_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A"/>
      <sheetName val="Operador UN177"/>
      <sheetName val="D T-I"/>
      <sheetName val="D T-R"/>
      <sheetName val="D A-I"/>
      <sheetName val="D A-R"/>
      <sheetName val="D C-I"/>
      <sheetName val="D C-R"/>
      <sheetName val="D F-I"/>
      <sheetName val="D F-R"/>
      <sheetName val="D Z-I"/>
      <sheetName val="D Z-R"/>
      <sheetName val="T-I"/>
      <sheetName val="T-R"/>
      <sheetName val="A-I"/>
      <sheetName val="A-R"/>
      <sheetName val="C-I"/>
      <sheetName val="C-R"/>
      <sheetName val="F-I"/>
      <sheetName val="F-R"/>
      <sheetName val="Z-I"/>
      <sheetName val="Z-R"/>
    </sheetNames>
    <sheetDataSet>
      <sheetData sheetId="0">
        <row r="12">
          <cell r="I12" t="str">
            <v>Normal</v>
          </cell>
        </row>
      </sheetData>
      <sheetData sheetId="1">
        <row r="32">
          <cell r="B32" t="str">
            <v>T</v>
          </cell>
          <cell r="C32" t="str">
            <v>Ida</v>
          </cell>
          <cell r="E32" t="str">
            <v>Granaderos</v>
          </cell>
          <cell r="G32" t="str">
            <v>Huaytiquina</v>
          </cell>
        </row>
        <row r="33">
          <cell r="B33" t="str">
            <v>T</v>
          </cell>
          <cell r="C33" t="str">
            <v>Regreso</v>
          </cell>
          <cell r="E33" t="str">
            <v>Huaytiquina</v>
          </cell>
          <cell r="G33" t="str">
            <v>Granaderos</v>
          </cell>
        </row>
        <row r="34">
          <cell r="B34" t="str">
            <v>A</v>
          </cell>
          <cell r="C34" t="str">
            <v>Ida</v>
          </cell>
          <cell r="E34" t="str">
            <v>Granaderos</v>
          </cell>
          <cell r="G34" t="str">
            <v>Neira</v>
          </cell>
        </row>
        <row r="35">
          <cell r="B35" t="str">
            <v>A</v>
          </cell>
          <cell r="C35" t="str">
            <v>Regreso</v>
          </cell>
          <cell r="E35" t="str">
            <v>Neira</v>
          </cell>
          <cell r="G35" t="str">
            <v>Granaderos</v>
          </cell>
        </row>
        <row r="36">
          <cell r="B36" t="str">
            <v>C</v>
          </cell>
          <cell r="C36" t="str">
            <v>Ida</v>
          </cell>
          <cell r="E36" t="str">
            <v>Granaderos</v>
          </cell>
          <cell r="G36" t="str">
            <v>Alcalde José Lira</v>
          </cell>
        </row>
        <row r="37">
          <cell r="B37" t="str">
            <v>C</v>
          </cell>
          <cell r="C37" t="str">
            <v>Regreso</v>
          </cell>
          <cell r="E37" t="str">
            <v>Alcalde José Lira</v>
          </cell>
          <cell r="G37" t="str">
            <v>Granaderos</v>
          </cell>
        </row>
        <row r="38">
          <cell r="B38" t="str">
            <v>F</v>
          </cell>
          <cell r="C38" t="str">
            <v>Ida</v>
          </cell>
          <cell r="E38" t="str">
            <v>Granaderos</v>
          </cell>
          <cell r="G38" t="str">
            <v>Tupac</v>
          </cell>
        </row>
        <row r="39">
          <cell r="B39" t="str">
            <v>F</v>
          </cell>
          <cell r="C39" t="str">
            <v>Regreso</v>
          </cell>
          <cell r="E39" t="str">
            <v>Tupac</v>
          </cell>
          <cell r="G39" t="str">
            <v>Granaderos</v>
          </cell>
        </row>
        <row r="40">
          <cell r="B40" t="str">
            <v>Z</v>
          </cell>
          <cell r="C40" t="str">
            <v>Ida</v>
          </cell>
          <cell r="E40" t="str">
            <v>Granaderos</v>
          </cell>
          <cell r="G40" t="str">
            <v>El Manzano</v>
          </cell>
        </row>
        <row r="41">
          <cell r="B41" t="str">
            <v>Z</v>
          </cell>
          <cell r="C41" t="str">
            <v>Regreso</v>
          </cell>
          <cell r="E41" t="str">
            <v>El Manzano</v>
          </cell>
          <cell r="G41" t="str">
            <v>Granaderos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F1CB4-9A2C-4CED-835A-727F45103ACE}">
  <sheetPr>
    <tabColor rgb="FFFFC000"/>
    <pageSetUpPr fitToPage="1"/>
  </sheetPr>
  <dimension ref="B1:M21"/>
  <sheetViews>
    <sheetView tabSelected="1" zoomScale="70" zoomScaleNormal="70" workbookViewId="0">
      <selection activeCell="O15" sqref="O15"/>
    </sheetView>
  </sheetViews>
  <sheetFormatPr baseColWidth="10" defaultColWidth="11.42578125" defaultRowHeight="15" x14ac:dyDescent="0.25"/>
  <cols>
    <col min="1" max="1" width="3.28515625" style="36" customWidth="1"/>
    <col min="2" max="2" width="22" style="36" customWidth="1"/>
    <col min="3" max="3" width="20.85546875" style="37" customWidth="1"/>
    <col min="4" max="5" width="16.28515625" style="37" customWidth="1"/>
    <col min="6" max="6" width="13.28515625" style="37" customWidth="1"/>
    <col min="7" max="7" width="20" style="37" customWidth="1"/>
    <col min="8" max="8" width="9.28515625" style="36" customWidth="1"/>
    <col min="9" max="10" width="14.7109375" style="36" customWidth="1"/>
    <col min="11" max="11" width="2.85546875" style="36" customWidth="1"/>
    <col min="12" max="16384" width="11.42578125" style="36"/>
  </cols>
  <sheetData>
    <row r="1" spans="2:13" ht="15" customHeight="1" x14ac:dyDescent="0.25">
      <c r="M1" s="38"/>
    </row>
    <row r="2" spans="2:13" ht="15" customHeight="1" x14ac:dyDescent="0.35">
      <c r="C2" s="36"/>
      <c r="D2" s="35"/>
      <c r="E2" s="36"/>
      <c r="F2" s="36"/>
      <c r="G2" s="36"/>
    </row>
    <row r="3" spans="2:13" ht="15" customHeight="1" x14ac:dyDescent="0.25">
      <c r="C3" s="36"/>
      <c r="D3" s="36"/>
      <c r="E3" s="36"/>
      <c r="F3" s="36"/>
      <c r="G3" s="36"/>
    </row>
    <row r="4" spans="2:13" ht="53.25" customHeight="1" x14ac:dyDescent="0.25">
      <c r="B4" s="71" t="str">
        <f>+D10&amp;"_"&amp;D11&amp;"_"&amp;D12&amp;"_"&amp;D13&amp;"_"&amp;I8&amp;"_"&amp;YEAR(D16)&amp;"_A1_"&amp;I9</f>
        <v>POT_II_CALAMA_UN177_Elecciones_2021_A1_12</v>
      </c>
      <c r="C4" s="71"/>
      <c r="D4" s="71"/>
      <c r="E4" s="71"/>
      <c r="F4" s="71"/>
      <c r="G4" s="71"/>
      <c r="H4" s="71"/>
      <c r="I4" s="71"/>
      <c r="J4" s="71"/>
      <c r="M4" s="39"/>
    </row>
    <row r="5" spans="2:13" s="19" customFormat="1" x14ac:dyDescent="0.25">
      <c r="B5" s="36"/>
      <c r="C5" s="36"/>
      <c r="D5" s="36"/>
      <c r="E5" s="36"/>
      <c r="F5" s="36"/>
      <c r="G5" s="36"/>
      <c r="H5" s="36"/>
      <c r="I5" s="36"/>
      <c r="J5" s="36"/>
    </row>
    <row r="6" spans="2:13" s="19" customFormat="1" x14ac:dyDescent="0.25">
      <c r="B6" s="36"/>
      <c r="C6" s="36"/>
      <c r="D6" s="36"/>
      <c r="E6" s="36"/>
      <c r="F6" s="36"/>
      <c r="G6" s="36"/>
      <c r="H6" s="36"/>
      <c r="I6" s="36"/>
      <c r="J6" s="36"/>
    </row>
    <row r="7" spans="2:13" s="19" customFormat="1" x14ac:dyDescent="0.25">
      <c r="B7" s="36"/>
      <c r="C7" s="36"/>
      <c r="D7" s="36"/>
      <c r="E7" s="36"/>
      <c r="F7" s="36"/>
      <c r="G7" s="36"/>
      <c r="H7" s="36"/>
      <c r="I7" s="36"/>
      <c r="J7" s="36"/>
    </row>
    <row r="8" spans="2:13" x14ac:dyDescent="0.25">
      <c r="B8" s="66" t="s">
        <v>55</v>
      </c>
      <c r="C8" s="66"/>
      <c r="D8" s="72" t="s">
        <v>56</v>
      </c>
      <c r="E8" s="73"/>
      <c r="F8" s="36"/>
      <c r="G8" s="64" t="s">
        <v>41</v>
      </c>
      <c r="H8" s="64"/>
      <c r="I8" s="69" t="s">
        <v>83</v>
      </c>
      <c r="J8" s="69"/>
    </row>
    <row r="9" spans="2:13" x14ac:dyDescent="0.25">
      <c r="B9" s="66" t="s">
        <v>52</v>
      </c>
      <c r="C9" s="66"/>
      <c r="D9" s="68" t="s">
        <v>64</v>
      </c>
      <c r="E9" s="68"/>
      <c r="F9" s="36"/>
      <c r="G9" s="64" t="s">
        <v>61</v>
      </c>
      <c r="H9" s="64"/>
      <c r="I9" s="69">
        <v>12</v>
      </c>
      <c r="J9" s="69"/>
    </row>
    <row r="10" spans="2:13" x14ac:dyDescent="0.25">
      <c r="B10" s="64" t="s">
        <v>53</v>
      </c>
      <c r="C10" s="64"/>
      <c r="D10" s="69" t="s">
        <v>63</v>
      </c>
      <c r="E10" s="69"/>
      <c r="F10" s="36"/>
    </row>
    <row r="11" spans="2:13" x14ac:dyDescent="0.25">
      <c r="B11" s="64" t="s">
        <v>42</v>
      </c>
      <c r="C11" s="64"/>
      <c r="D11" s="69" t="s">
        <v>65</v>
      </c>
      <c r="E11" s="69"/>
      <c r="F11" s="36"/>
    </row>
    <row r="12" spans="2:13" x14ac:dyDescent="0.25">
      <c r="B12" s="64" t="s">
        <v>54</v>
      </c>
      <c r="C12" s="64"/>
      <c r="D12" s="69" t="s">
        <v>66</v>
      </c>
      <c r="E12" s="69"/>
      <c r="F12" s="36"/>
    </row>
    <row r="13" spans="2:13" x14ac:dyDescent="0.25">
      <c r="B13" s="64" t="s">
        <v>43</v>
      </c>
      <c r="C13" s="64"/>
      <c r="D13" s="69" t="s">
        <v>69</v>
      </c>
      <c r="E13" s="69"/>
    </row>
    <row r="14" spans="2:13" x14ac:dyDescent="0.25">
      <c r="B14" s="66" t="s">
        <v>62</v>
      </c>
      <c r="C14" s="66"/>
      <c r="D14" s="70" t="s">
        <v>51</v>
      </c>
      <c r="E14" s="70"/>
      <c r="G14" s="36"/>
    </row>
    <row r="15" spans="2:13" x14ac:dyDescent="0.25">
      <c r="B15" s="40"/>
      <c r="C15" s="40"/>
      <c r="G15" s="36"/>
    </row>
    <row r="16" spans="2:13" x14ac:dyDescent="0.25">
      <c r="B16" s="64" t="s">
        <v>44</v>
      </c>
      <c r="C16" s="64"/>
      <c r="D16" s="67">
        <v>44395</v>
      </c>
      <c r="E16" s="67"/>
      <c r="G16" s="41" t="s">
        <v>48</v>
      </c>
      <c r="H16" s="65" t="s">
        <v>68</v>
      </c>
      <c r="I16" s="65"/>
      <c r="J16" s="65"/>
    </row>
    <row r="17" spans="2:10" x14ac:dyDescent="0.25">
      <c r="B17" s="64" t="s">
        <v>45</v>
      </c>
      <c r="C17" s="64"/>
      <c r="D17" s="67">
        <v>44395</v>
      </c>
      <c r="E17" s="67"/>
      <c r="G17" s="41" t="s">
        <v>49</v>
      </c>
      <c r="H17" s="65" t="s">
        <v>67</v>
      </c>
      <c r="I17" s="65"/>
      <c r="J17" s="65"/>
    </row>
    <row r="19" spans="2:10" x14ac:dyDescent="0.25">
      <c r="B19" s="66" t="s">
        <v>50</v>
      </c>
      <c r="C19" s="66"/>
      <c r="D19" s="68" t="s">
        <v>85</v>
      </c>
      <c r="E19" s="68"/>
    </row>
    <row r="21" spans="2:10" x14ac:dyDescent="0.25">
      <c r="F21" s="20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B19:C19"/>
    <mergeCell ref="D16:E16"/>
    <mergeCell ref="D17:E17"/>
    <mergeCell ref="D19:E19"/>
    <mergeCell ref="H17:J17"/>
  </mergeCells>
  <conditionalFormatting sqref="D10:E10 H16:H17">
    <cfRule type="expression" dxfId="100" priority="10">
      <formula>D10=""</formula>
    </cfRule>
  </conditionalFormatting>
  <conditionalFormatting sqref="D11:E11">
    <cfRule type="expression" dxfId="99" priority="9">
      <formula>D11=""</formula>
    </cfRule>
  </conditionalFormatting>
  <conditionalFormatting sqref="D12:E12">
    <cfRule type="expression" dxfId="98" priority="8">
      <formula>D12=""</formula>
    </cfRule>
  </conditionalFormatting>
  <conditionalFormatting sqref="D13:E13">
    <cfRule type="expression" dxfId="97" priority="7">
      <formula>D13=""</formula>
    </cfRule>
  </conditionalFormatting>
  <conditionalFormatting sqref="I8:J8">
    <cfRule type="expression" dxfId="96" priority="6">
      <formula>I8=""</formula>
    </cfRule>
  </conditionalFormatting>
  <conditionalFormatting sqref="I9:J9">
    <cfRule type="expression" dxfId="95" priority="5">
      <formula>I9=""</formula>
    </cfRule>
  </conditionalFormatting>
  <conditionalFormatting sqref="D16">
    <cfRule type="expression" dxfId="94" priority="4">
      <formula>D16=""</formula>
    </cfRule>
  </conditionalFormatting>
  <conditionalFormatting sqref="D17">
    <cfRule type="expression" dxfId="93" priority="3">
      <formula>D17=""</formula>
    </cfRule>
  </conditionalFormatting>
  <conditionalFormatting sqref="D9:E9">
    <cfRule type="expression" dxfId="92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7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A566C-07D5-418D-802F-43F65CB6C32C}">
  <sheetPr>
    <tabColor rgb="FF00B050"/>
    <pageSetUpPr fitToPage="1"/>
  </sheetPr>
  <dimension ref="B2:I37"/>
  <sheetViews>
    <sheetView zoomScale="70" zoomScaleNormal="70" workbookViewId="0">
      <selection activeCell="K30" sqref="K30"/>
    </sheetView>
  </sheetViews>
  <sheetFormatPr baseColWidth="10" defaultColWidth="11.42578125" defaultRowHeight="15" x14ac:dyDescent="0.25"/>
  <cols>
    <col min="1" max="1" width="4.7109375" style="42" customWidth="1"/>
    <col min="2" max="3" width="15.7109375" style="42" customWidth="1"/>
    <col min="4" max="4" width="17.28515625" style="42" bestFit="1" customWidth="1"/>
    <col min="5" max="9" width="15.7109375" style="42" customWidth="1"/>
    <col min="10" max="10" width="2.7109375" style="42" customWidth="1"/>
    <col min="11" max="11" width="11.42578125" style="42"/>
    <col min="12" max="16" width="14" style="42" bestFit="1" customWidth="1"/>
    <col min="17" max="16384" width="11.42578125" style="42"/>
  </cols>
  <sheetData>
    <row r="2" spans="2:9" ht="21" x14ac:dyDescent="0.25">
      <c r="B2" s="83" t="str">
        <f>"PROGRAMA DE OPERACIÓN DEL SERVICIO ("&amp;B7&amp;" - "&amp;C7&amp;")"</f>
        <v>PROGRAMA DE OPERACIÓN DEL SERVICIO (F - Regreso)</v>
      </c>
      <c r="C2" s="83"/>
      <c r="D2" s="83"/>
      <c r="E2" s="83"/>
      <c r="F2" s="83"/>
      <c r="G2" s="83"/>
      <c r="H2" s="83"/>
      <c r="I2" s="83"/>
    </row>
    <row r="4" spans="2:9" s="43" customFormat="1" x14ac:dyDescent="0.25">
      <c r="B4" s="43" t="s">
        <v>0</v>
      </c>
    </row>
    <row r="6" spans="2:9" x14ac:dyDescent="0.25">
      <c r="B6" s="44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5"/>
    </row>
    <row r="7" spans="2:9" x14ac:dyDescent="0.25">
      <c r="B7" s="46" t="str">
        <f>'[1]Operador UN177'!B39</f>
        <v>F</v>
      </c>
      <c r="C7" s="46" t="str">
        <f>'[1]Operador UN177'!C39</f>
        <v>Regreso</v>
      </c>
      <c r="D7" s="46" t="str">
        <f>'[1]Operador UN177'!E39</f>
        <v>Tupac</v>
      </c>
      <c r="E7" s="46" t="str">
        <f>'[1]Operador UN177'!G39</f>
        <v>Granaderos</v>
      </c>
      <c r="F7" s="62" t="str">
        <f>TAPA!I8</f>
        <v>Elecciones</v>
      </c>
      <c r="G7" s="45"/>
    </row>
    <row r="9" spans="2:9" s="43" customFormat="1" x14ac:dyDescent="0.25">
      <c r="B9" s="43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7" t="s">
        <v>12</v>
      </c>
      <c r="E12" s="47" t="s">
        <v>13</v>
      </c>
      <c r="F12" s="47" t="s">
        <v>12</v>
      </c>
      <c r="G12" s="47" t="s">
        <v>13</v>
      </c>
      <c r="H12" s="47" t="s">
        <v>12</v>
      </c>
      <c r="I12" s="47" t="s">
        <v>13</v>
      </c>
    </row>
    <row r="13" spans="2:9" ht="15.75" customHeight="1" x14ac:dyDescent="0.25">
      <c r="B13" s="48">
        <v>0</v>
      </c>
      <c r="C13" s="49" t="s">
        <v>14</v>
      </c>
      <c r="D13" s="50" t="str">
        <f>IFERROR(IF(E13=0,"",IF(E13&lt;_xlfn.PERCENTILE.INC(($E$13:$E$36,$G$13:$G$36,$I$13:$I$36),0.2),"Baja",IF(E13&lt;_xlfn.PERCENTILE.INC(($E$13:$E$36,$G$13:$G$36,$I$13:$I$36),0.75),"Media","Alta"))),"-")</f>
        <v/>
      </c>
      <c r="E13" s="51"/>
      <c r="F13" s="50" t="str">
        <f>IFERROR(IF(G13=0,"",IF(G13&lt;_xlfn.PERCENTILE.INC(($E$13:$E$36,$G$13:$G$36,$I$13:$I$36),0.2),"Baja",IF(G13&lt;_xlfn.PERCENTILE.INC(($E$13:$E$36,$G$13:$G$36,$I$13:$I$36),0.75),"Media","Alta"))),"-")</f>
        <v/>
      </c>
      <c r="G13" s="51"/>
      <c r="H13" s="50" t="str">
        <f>IFERROR(IF(I13=0,"",IF(I13&lt;_xlfn.PERCENTILE.INC(($E$13:$E$36,$G$13:$G$36,$I$13:$I$36),0.2),"Baja",IF(I13&lt;_xlfn.PERCENTILE.INC(($E$13:$E$36,$G$13:$G$36,$I$13:$I$36),0.75),"Media","Alta"))),"-")</f>
        <v/>
      </c>
      <c r="I13" s="51"/>
    </row>
    <row r="14" spans="2:9" ht="15.75" x14ac:dyDescent="0.25">
      <c r="B14" s="52">
        <v>1</v>
      </c>
      <c r="C14" s="60" t="s">
        <v>15</v>
      </c>
      <c r="D14" s="53" t="str">
        <f>IFERROR(IF(E14=0,"",IF(E14&lt;_xlfn.PERCENTILE.INC(($E$13:$E$36,$G$13:$G$36,$I$13:$I$36),0.2),"Baja",IF(E14&lt;_xlfn.PERCENTILE.INC(($E$13:$E$36,$G$13:$G$36,$I$13:$I$36),0.75),"Media","Alta"))),"-")</f>
        <v/>
      </c>
      <c r="E14" s="54"/>
      <c r="F14" s="53" t="str">
        <f>IFERROR(IF(G14=0,"",IF(G14&lt;_xlfn.PERCENTILE.INC(($E$13:$E$36,$G$13:$G$36,$I$13:$I$36),0.2),"Baja",IF(G14&lt;_xlfn.PERCENTILE.INC(($E$13:$E$36,$G$13:$G$36,$I$13:$I$36),0.75),"Media","Alta"))),"-")</f>
        <v/>
      </c>
      <c r="G14" s="54"/>
      <c r="H14" s="53" t="str">
        <f>IFERROR(IF(I14=0,"",IF(I14&lt;_xlfn.PERCENTILE.INC(($E$13:$E$36,$G$13:$G$36,$I$13:$I$36),0.2),"Baja",IF(I14&lt;_xlfn.PERCENTILE.INC(($E$13:$E$36,$G$13:$G$36,$I$13:$I$36),0.75),"Media","Alta"))),"-")</f>
        <v/>
      </c>
      <c r="I14" s="54"/>
    </row>
    <row r="15" spans="2:9" ht="15.75" x14ac:dyDescent="0.25">
      <c r="B15" s="48">
        <v>2</v>
      </c>
      <c r="C15" s="49" t="s">
        <v>16</v>
      </c>
      <c r="D15" s="50" t="str">
        <f>IFERROR(IF(E15=0,"",IF(E15&lt;_xlfn.PERCENTILE.INC(($E$13:$E$36,$G$13:$G$36,$I$13:$I$36),0.2),"Baja",IF(E15&lt;_xlfn.PERCENTILE.INC(($E$13:$E$36,$G$13:$G$36,$I$13:$I$36),0.75),"Media","Alta"))),"-")</f>
        <v/>
      </c>
      <c r="E15" s="51"/>
      <c r="F15" s="50" t="str">
        <f>IFERROR(IF(G15=0,"",IF(G15&lt;_xlfn.PERCENTILE.INC(($E$13:$E$36,$G$13:$G$36,$I$13:$I$36),0.2),"Baja",IF(G15&lt;_xlfn.PERCENTILE.INC(($E$13:$E$36,$G$13:$G$36,$I$13:$I$36),0.75),"Media","Alta"))),"-")</f>
        <v/>
      </c>
      <c r="G15" s="51"/>
      <c r="H15" s="50" t="str">
        <f>IFERROR(IF(I15=0,"",IF(I15&lt;_xlfn.PERCENTILE.INC(($E$13:$E$36,$G$13:$G$36,$I$13:$I$36),0.2),"Baja",IF(I15&lt;_xlfn.PERCENTILE.INC(($E$13:$E$36,$G$13:$G$36,$I$13:$I$36),0.75),"Media","Alta"))),"-")</f>
        <v/>
      </c>
      <c r="I15" s="51"/>
    </row>
    <row r="16" spans="2:9" ht="15.75" x14ac:dyDescent="0.25">
      <c r="B16" s="52">
        <v>3</v>
      </c>
      <c r="C16" s="60" t="s">
        <v>17</v>
      </c>
      <c r="D16" s="53" t="str">
        <f>IFERROR(IF(E16=0,"",IF(E16&lt;_xlfn.PERCENTILE.INC(($E$13:$E$36,$G$13:$G$36,$I$13:$I$36),0.2),"Baja",IF(E16&lt;_xlfn.PERCENTILE.INC(($E$13:$E$36,$G$13:$G$36,$I$13:$I$36),0.75),"Media","Alta"))),"-")</f>
        <v/>
      </c>
      <c r="E16" s="54"/>
      <c r="F16" s="53" t="str">
        <f>IFERROR(IF(G16=0,"",IF(G16&lt;_xlfn.PERCENTILE.INC(($E$13:$E$36,$G$13:$G$36,$I$13:$I$36),0.2),"Baja",IF(G16&lt;_xlfn.PERCENTILE.INC(($E$13:$E$36,$G$13:$G$36,$I$13:$I$36),0.75),"Media","Alta"))),"-")</f>
        <v/>
      </c>
      <c r="G16" s="54"/>
      <c r="H16" s="53" t="str">
        <f>IFERROR(IF(I16=0,"",IF(I16&lt;_xlfn.PERCENTILE.INC(($E$13:$E$36,$G$13:$G$36,$I$13:$I$36),0.2),"Baja",IF(I16&lt;_xlfn.PERCENTILE.INC(($E$13:$E$36,$G$13:$G$36,$I$13:$I$36),0.75),"Media","Alta"))),"-")</f>
        <v/>
      </c>
      <c r="I16" s="54"/>
    </row>
    <row r="17" spans="2:9" ht="15.75" x14ac:dyDescent="0.25">
      <c r="B17" s="48">
        <v>4</v>
      </c>
      <c r="C17" s="49" t="s">
        <v>18</v>
      </c>
      <c r="D17" s="50" t="str">
        <f>IFERROR(IF(E17=0,"",IF(E17&lt;_xlfn.PERCENTILE.INC(($E$13:$E$36,$G$13:$G$36,$I$13:$I$36),0.2),"Baja",IF(E17&lt;_xlfn.PERCENTILE.INC(($E$13:$E$36,$G$13:$G$36,$I$13:$I$36),0.75),"Media","Alta"))),"-")</f>
        <v/>
      </c>
      <c r="E17" s="51"/>
      <c r="F17" s="50" t="str">
        <f>IFERROR(IF(G17=0,"",IF(G17&lt;_xlfn.PERCENTILE.INC(($E$13:$E$36,$G$13:$G$36,$I$13:$I$36),0.2),"Baja",IF(G17&lt;_xlfn.PERCENTILE.INC(($E$13:$E$36,$G$13:$G$36,$I$13:$I$36),0.75),"Media","Alta"))),"-")</f>
        <v/>
      </c>
      <c r="G17" s="51"/>
      <c r="H17" s="50" t="str">
        <f>IFERROR(IF(I17=0,"",IF(I17&lt;_xlfn.PERCENTILE.INC(($E$13:$E$36,$G$13:$G$36,$I$13:$I$36),0.2),"Baja",IF(I17&lt;_xlfn.PERCENTILE.INC(($E$13:$E$36,$G$13:$G$36,$I$13:$I$36),0.75),"Media","Alta"))),"-")</f>
        <v/>
      </c>
      <c r="I17" s="51"/>
    </row>
    <row r="18" spans="2:9" ht="15.75" x14ac:dyDescent="0.25">
      <c r="B18" s="52">
        <v>5</v>
      </c>
      <c r="C18" s="60" t="s">
        <v>19</v>
      </c>
      <c r="D18" s="53"/>
      <c r="E18" s="54"/>
      <c r="F18" s="53"/>
      <c r="G18" s="54"/>
      <c r="H18" s="53" t="str">
        <f>IFERROR(IF(I18=0,"",IF(I18&lt;_xlfn.PERCENTILE.INC(($E$13:$E$36,$G$13:$G$36,$I$13:$I$36),0.2),"Baja",IF(I18&lt;_xlfn.PERCENTILE.INC(($E$13:$E$36,$G$13:$G$36,$I$13:$I$36),0.75),"Media","Alta"))),"-")</f>
        <v/>
      </c>
      <c r="I18" s="54"/>
    </row>
    <row r="19" spans="2:9" ht="15.75" x14ac:dyDescent="0.25">
      <c r="B19" s="48">
        <v>6</v>
      </c>
      <c r="C19" s="49" t="s">
        <v>20</v>
      </c>
      <c r="D19" s="50"/>
      <c r="E19" s="51"/>
      <c r="F19" s="50"/>
      <c r="G19" s="51"/>
      <c r="H19" s="50" t="str">
        <f>IFERROR(IF(I19=0,"",IF(I19&lt;_xlfn.PERCENTILE.INC(($E$13:$E$36,$G$13:$G$36,$I$13:$I$36),0.2),"Baja",IF(I19&lt;_xlfn.PERCENTILE.INC(($E$13:$E$36,$G$13:$G$36,$I$13:$I$36),0.75),"Media","Alta"))),"-")</f>
        <v/>
      </c>
      <c r="I19" s="51"/>
    </row>
    <row r="20" spans="2:9" ht="15.75" x14ac:dyDescent="0.25">
      <c r="B20" s="52">
        <v>7</v>
      </c>
      <c r="C20" s="60" t="s">
        <v>21</v>
      </c>
      <c r="D20" s="53"/>
      <c r="E20" s="54"/>
      <c r="F20" s="53"/>
      <c r="G20" s="54"/>
      <c r="H20" s="53" t="str">
        <f>IFERROR(IF(I20=0,"",IF(I20&lt;_xlfn.PERCENTILE.INC(($E$13:$E$36,$G$13:$G$36,$I$13:$I$36),0.2),"Baja",IF(I20&lt;_xlfn.PERCENTILE.INC(($E$13:$E$36,$G$13:$G$36,$I$13:$I$36),0.75),"Media","Alta"))),"-")</f>
        <v/>
      </c>
      <c r="I20" s="54"/>
    </row>
    <row r="21" spans="2:9" ht="15.75" x14ac:dyDescent="0.25">
      <c r="B21" s="48">
        <v>8</v>
      </c>
      <c r="C21" s="49" t="s">
        <v>22</v>
      </c>
      <c r="D21" s="50"/>
      <c r="E21" s="51"/>
      <c r="F21" s="50"/>
      <c r="G21" s="51"/>
      <c r="H21" s="50" t="str">
        <f>IFERROR(IF(I21=0,"",IF(I21&lt;_xlfn.PERCENTILE.INC(($E$13:$E$36,$G$13:$G$36,$I$13:$I$36),0.2),"Baja",IF(I21&lt;_xlfn.PERCENTILE.INC(($E$13:$E$36,$G$13:$G$36,$I$13:$I$36),0.75),"Media","Alta"))),"-")</f>
        <v>Baja</v>
      </c>
      <c r="I21" s="51">
        <v>1</v>
      </c>
    </row>
    <row r="22" spans="2:9" ht="15.75" x14ac:dyDescent="0.25">
      <c r="B22" s="52">
        <v>9</v>
      </c>
      <c r="C22" s="60" t="s">
        <v>23</v>
      </c>
      <c r="D22" s="53"/>
      <c r="E22" s="54"/>
      <c r="F22" s="53"/>
      <c r="G22" s="54"/>
      <c r="H22" s="53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2</v>
      </c>
    </row>
    <row r="23" spans="2:9" ht="15.75" x14ac:dyDescent="0.25">
      <c r="B23" s="48">
        <v>10</v>
      </c>
      <c r="C23" s="49" t="s">
        <v>24</v>
      </c>
      <c r="D23" s="50"/>
      <c r="E23" s="51"/>
      <c r="F23" s="50"/>
      <c r="G23" s="51"/>
      <c r="H23" s="50" t="str">
        <f>IFERROR(IF(I23=0,"",IF(I23&lt;_xlfn.PERCENTILE.INC(($E$13:$E$36,$G$13:$G$36,$I$13:$I$36),0.2),"Baja",IF(I23&lt;_xlfn.PERCENTILE.INC(($E$13:$E$36,$G$13:$G$36,$I$13:$I$36),0.75),"Media","Alta"))),"-")</f>
        <v>Media</v>
      </c>
      <c r="I23" s="51">
        <v>3</v>
      </c>
    </row>
    <row r="24" spans="2:9" ht="15.75" x14ac:dyDescent="0.25">
      <c r="B24" s="52">
        <v>11</v>
      </c>
      <c r="C24" s="60" t="s">
        <v>25</v>
      </c>
      <c r="D24" s="53"/>
      <c r="E24" s="54"/>
      <c r="F24" s="53"/>
      <c r="G24" s="54"/>
      <c r="H24" s="53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48">
        <v>12</v>
      </c>
      <c r="C25" s="49" t="s">
        <v>26</v>
      </c>
      <c r="D25" s="50"/>
      <c r="E25" s="51"/>
      <c r="F25" s="50"/>
      <c r="G25" s="51"/>
      <c r="H25" s="50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52">
        <v>13</v>
      </c>
      <c r="C26" s="60" t="s">
        <v>27</v>
      </c>
      <c r="D26" s="53"/>
      <c r="E26" s="54"/>
      <c r="F26" s="53"/>
      <c r="G26" s="54"/>
      <c r="H26" s="53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48">
        <v>14</v>
      </c>
      <c r="C27" s="49" t="s">
        <v>28</v>
      </c>
      <c r="D27" s="50"/>
      <c r="E27" s="51"/>
      <c r="F27" s="50"/>
      <c r="G27" s="51"/>
      <c r="H27" s="50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52">
        <v>15</v>
      </c>
      <c r="C28" s="60" t="s">
        <v>29</v>
      </c>
      <c r="D28" s="53"/>
      <c r="E28" s="54"/>
      <c r="F28" s="53"/>
      <c r="G28" s="54"/>
      <c r="H28" s="53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48">
        <v>16</v>
      </c>
      <c r="C29" s="49" t="s">
        <v>30</v>
      </c>
      <c r="D29" s="50"/>
      <c r="E29" s="51"/>
      <c r="F29" s="50"/>
      <c r="G29" s="51"/>
      <c r="H29" s="50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52">
        <v>17</v>
      </c>
      <c r="C30" s="60" t="s">
        <v>31</v>
      </c>
      <c r="D30" s="53"/>
      <c r="E30" s="54"/>
      <c r="F30" s="53"/>
      <c r="G30" s="54"/>
      <c r="H30" s="53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48">
        <v>18</v>
      </c>
      <c r="C31" s="49" t="s">
        <v>32</v>
      </c>
      <c r="D31" s="50"/>
      <c r="E31" s="51"/>
      <c r="F31" s="50"/>
      <c r="G31" s="51"/>
      <c r="H31" s="50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52">
        <v>19</v>
      </c>
      <c r="C32" s="60" t="s">
        <v>33</v>
      </c>
      <c r="D32" s="53"/>
      <c r="E32" s="54"/>
      <c r="F32" s="53"/>
      <c r="G32" s="53"/>
      <c r="H32" s="53" t="str">
        <f>IFERROR(IF(I32=0,"",IF(I32&lt;_xlfn.PERCENTILE.INC(($E$13:$E$36,$G$13:$G$36,$I$13:$I$36),0.2),"Baja",IF(I32&lt;_xlfn.PERCENTILE.INC(($E$13:$E$36,$G$13:$G$36,$I$13:$I$36),0.75),"Media","Alta"))),"-")</f>
        <v/>
      </c>
      <c r="I32" s="54"/>
    </row>
    <row r="33" spans="2:9" ht="15.75" x14ac:dyDescent="0.25">
      <c r="B33" s="48">
        <v>20</v>
      </c>
      <c r="C33" s="49" t="s">
        <v>34</v>
      </c>
      <c r="D33" s="50"/>
      <c r="E33" s="51"/>
      <c r="F33" s="50"/>
      <c r="G33" s="50"/>
      <c r="H33" s="50" t="str">
        <f>IFERROR(IF(I33=0,"",IF(I33&lt;_xlfn.PERCENTILE.INC(($E$13:$E$36,$G$13:$G$36,$I$13:$I$36),0.2),"Baja",IF(I33&lt;_xlfn.PERCENTILE.INC(($E$13:$E$36,$G$13:$G$36,$I$13:$I$36),0.75),"Media","Alta"))),"-")</f>
        <v/>
      </c>
      <c r="I33" s="50"/>
    </row>
    <row r="34" spans="2:9" ht="15.75" x14ac:dyDescent="0.25">
      <c r="B34" s="52">
        <v>21</v>
      </c>
      <c r="C34" s="60" t="s">
        <v>35</v>
      </c>
      <c r="D34" s="53"/>
      <c r="E34" s="54"/>
      <c r="F34" s="53"/>
      <c r="G34" s="53"/>
      <c r="H34" s="53" t="str">
        <f>IFERROR(IF(I34=0,"",IF(I34&lt;_xlfn.PERCENTILE.INC(($E$13:$E$36,$G$13:$G$36,$I$13:$I$36),0.2),"Baja",IF(I34&lt;_xlfn.PERCENTILE.INC(($E$13:$E$36,$G$13:$G$36,$I$13:$I$36),0.75),"Media","Alta"))),"-")</f>
        <v/>
      </c>
      <c r="I34" s="53"/>
    </row>
    <row r="35" spans="2:9" ht="15.75" x14ac:dyDescent="0.25">
      <c r="B35" s="48">
        <v>22</v>
      </c>
      <c r="C35" s="49" t="s">
        <v>36</v>
      </c>
      <c r="D35" s="50" t="str">
        <f>IFERROR(IF(E35=0,"",IF(E35&lt;_xlfn.PERCENTILE.INC(($E$13:$E$36,$G$13:$G$36,$I$13:$I$36),0.2),"Baja",IF(E35&lt;_xlfn.PERCENTILE.INC(($E$13:$E$36,$G$13:$G$36,$I$13:$I$36),0.75),"Media","Alta"))),"-")</f>
        <v/>
      </c>
      <c r="E35" s="51"/>
      <c r="F35" s="50" t="str">
        <f>IFERROR(IF(G35=0,"",IF(G35&lt;_xlfn.PERCENTILE.INC(($E$13:$E$36,$G$13:$G$36,$I$13:$I$36),0.2),"Baja",IF(G35&lt;_xlfn.PERCENTILE.INC(($E$13:$E$36,$G$13:$G$36,$I$13:$I$36),0.75),"Media","Alta"))),"-")</f>
        <v/>
      </c>
      <c r="G35" s="51"/>
      <c r="H35" s="50" t="str">
        <f>IFERROR(IF(I35=0,"",IF(I35&lt;_xlfn.PERCENTILE.INC(($E$13:$E$36,$G$13:$G$36,$I$13:$I$36),0.2),"Baja",IF(I35&lt;_xlfn.PERCENTILE.INC(($E$13:$E$36,$G$13:$G$36,$I$13:$I$36),0.75),"Media","Alta"))),"-")</f>
        <v/>
      </c>
      <c r="I35" s="51"/>
    </row>
    <row r="36" spans="2:9" ht="15.75" x14ac:dyDescent="0.25">
      <c r="B36" s="52">
        <v>23</v>
      </c>
      <c r="C36" s="60" t="s">
        <v>37</v>
      </c>
      <c r="D36" s="53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3" t="str">
        <f>IFERROR(IF(G36=0,"",IF(G36&lt;_xlfn.PERCENTILE.INC(($E$13:$E$36,$G$13:$G$36,$I$13:$I$36),0.2),"Baja",IF(G36&lt;_xlfn.PERCENTILE.INC(($E$13:$E$36,$G$13:$G$36,$I$13:$I$36),0.75),"Media","Alta"))),"-")</f>
        <v/>
      </c>
      <c r="G36" s="54"/>
      <c r="H36" s="53" t="str">
        <f>IFERROR(IF(I36=0,"",IF(I36&lt;_xlfn.PERCENTILE.INC(($E$13:$E$36,$G$13:$G$36,$I$13:$I$36),0.2),"Baja",IF(I36&lt;_xlfn.PERCENTILE.INC(($E$13:$E$36,$G$13:$G$36,$I$13:$I$36),0.75),"Media","Alta"))),"-")</f>
        <v/>
      </c>
      <c r="I36" s="54"/>
    </row>
    <row r="37" spans="2:9" ht="15.75" x14ac:dyDescent="0.25">
      <c r="B37" s="48" t="s">
        <v>38</v>
      </c>
      <c r="C37" s="49"/>
      <c r="D37" s="55"/>
      <c r="E37" s="56">
        <f>+SUM(E13:E36)</f>
        <v>0</v>
      </c>
      <c r="F37" s="55"/>
      <c r="G37" s="56">
        <f>+SUM(G13:G36)</f>
        <v>0</v>
      </c>
      <c r="H37" s="55"/>
      <c r="I37" s="56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6">
      <formula>D7=""</formula>
    </cfRule>
  </conditionalFormatting>
  <conditionalFormatting sqref="E7">
    <cfRule type="expression" dxfId="13" priority="5">
      <formula>E7=""</formula>
    </cfRule>
  </conditionalFormatting>
  <conditionalFormatting sqref="C7">
    <cfRule type="expression" dxfId="12" priority="3">
      <formula>C7=""</formula>
    </cfRule>
  </conditionalFormatting>
  <conditionalFormatting sqref="B7">
    <cfRule type="expression" dxfId="11" priority="2">
      <formula>B7=""</formula>
    </cfRule>
  </conditionalFormatting>
  <conditionalFormatting sqref="F7">
    <cfRule type="expression" dxfId="1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40EFD-3418-4EF2-B9CD-2A19CE24D881}">
  <sheetPr>
    <tabColor rgb="FF00B050"/>
    <pageSetUpPr fitToPage="1"/>
  </sheetPr>
  <dimension ref="B2:I37"/>
  <sheetViews>
    <sheetView zoomScale="70" zoomScaleNormal="70" workbookViewId="0">
      <selection activeCell="I52" sqref="I52"/>
    </sheetView>
  </sheetViews>
  <sheetFormatPr baseColWidth="10" defaultColWidth="11.42578125" defaultRowHeight="15" x14ac:dyDescent="0.25"/>
  <cols>
    <col min="1" max="1" width="4.7109375" style="42" customWidth="1"/>
    <col min="2" max="9" width="15.7109375" style="42" customWidth="1"/>
    <col min="10" max="10" width="3.7109375" style="42" customWidth="1"/>
    <col min="11" max="11" width="13.7109375" style="42" bestFit="1" customWidth="1"/>
    <col min="12" max="12" width="14.5703125" style="42" bestFit="1" customWidth="1"/>
    <col min="13" max="13" width="13.7109375" style="42" bestFit="1" customWidth="1"/>
    <col min="14" max="14" width="14.5703125" style="42" bestFit="1" customWidth="1"/>
    <col min="15" max="16" width="14" style="42" bestFit="1" customWidth="1"/>
    <col min="17" max="16384" width="11.42578125" style="42"/>
  </cols>
  <sheetData>
    <row r="2" spans="2:9" ht="21" x14ac:dyDescent="0.25">
      <c r="B2" s="83" t="str">
        <f>"PROGRAMA DE OPERACIÓN DEL SERVICIO ("&amp;B7&amp;" - "&amp;C7&amp;")"</f>
        <v>PROGRAMA DE OPERACIÓN DEL SERVICIO (Z - Ida)</v>
      </c>
      <c r="C2" s="83"/>
      <c r="D2" s="83"/>
      <c r="E2" s="83"/>
      <c r="F2" s="83"/>
      <c r="G2" s="83"/>
      <c r="H2" s="83"/>
      <c r="I2" s="83"/>
    </row>
    <row r="4" spans="2:9" s="43" customFormat="1" x14ac:dyDescent="0.25">
      <c r="B4" s="43" t="s">
        <v>0</v>
      </c>
    </row>
    <row r="6" spans="2:9" x14ac:dyDescent="0.25">
      <c r="B6" s="44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5"/>
    </row>
    <row r="7" spans="2:9" x14ac:dyDescent="0.25">
      <c r="B7" s="46" t="str">
        <f>'[1]Operador UN177'!B40</f>
        <v>Z</v>
      </c>
      <c r="C7" s="46" t="str">
        <f>'[1]Operador UN177'!C40</f>
        <v>Ida</v>
      </c>
      <c r="D7" s="46" t="str">
        <f>'[1]Operador UN177'!E40</f>
        <v>Granaderos</v>
      </c>
      <c r="E7" s="46" t="str">
        <f>'[1]Operador UN177'!G40</f>
        <v>El Manzano</v>
      </c>
      <c r="F7" s="62" t="str">
        <f>TAPA!I8</f>
        <v>Elecciones</v>
      </c>
      <c r="G7" s="45"/>
    </row>
    <row r="9" spans="2:9" s="43" customFormat="1" x14ac:dyDescent="0.25">
      <c r="B9" s="43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7" t="s">
        <v>12</v>
      </c>
      <c r="E12" s="47" t="s">
        <v>13</v>
      </c>
      <c r="F12" s="47" t="s">
        <v>12</v>
      </c>
      <c r="G12" s="47" t="s">
        <v>13</v>
      </c>
      <c r="H12" s="47" t="s">
        <v>12</v>
      </c>
      <c r="I12" s="47" t="s">
        <v>13</v>
      </c>
    </row>
    <row r="13" spans="2:9" ht="15.75" customHeight="1" x14ac:dyDescent="0.25">
      <c r="B13" s="48">
        <v>0</v>
      </c>
      <c r="C13" s="49" t="s">
        <v>14</v>
      </c>
      <c r="D13" s="50" t="str">
        <f>IFERROR(IF(E13=0,"",IF(E13&lt;_xlfn.PERCENTILE.INC(($E$13:$E$36,$G$13:$G$36,$I$13:$I$36),0.2),"Baja",IF(E13&lt;_xlfn.PERCENTILE.INC(($E$13:$E$36,$G$13:$G$36,$I$13:$I$36),0.75),"Media","Alta"))),"-")</f>
        <v/>
      </c>
      <c r="E13" s="51"/>
      <c r="F13" s="50" t="str">
        <f>IFERROR(IF(G13=0,"",IF(G13&lt;_xlfn.PERCENTILE.INC(($E$13:$E$36,$G$13:$G$36,$I$13:$I$36),0.2),"Baja",IF(G13&lt;_xlfn.PERCENTILE.INC(($E$13:$E$36,$G$13:$G$36,$I$13:$I$36),0.75),"Media","Alta"))),"-")</f>
        <v/>
      </c>
      <c r="G13" s="51"/>
      <c r="H13" s="50" t="str">
        <f>IFERROR(IF(I13=0,"",IF(I13&lt;_xlfn.PERCENTILE.INC(($E$13:$E$36,$G$13:$G$36,$I$13:$I$36),0.2),"Baja",IF(I13&lt;_xlfn.PERCENTILE.INC(($E$13:$E$36,$G$13:$G$36,$I$13:$I$36),0.75),"Media","Alta"))),"-")</f>
        <v/>
      </c>
      <c r="I13" s="51"/>
    </row>
    <row r="14" spans="2:9" ht="15.75" x14ac:dyDescent="0.25">
      <c r="B14" s="52">
        <v>1</v>
      </c>
      <c r="C14" s="60" t="s">
        <v>15</v>
      </c>
      <c r="D14" s="53" t="str">
        <f>IFERROR(IF(E14=0,"",IF(E14&lt;_xlfn.PERCENTILE.INC(($E$13:$E$36,$G$13:$G$36,$I$13:$I$36),0.2),"Baja",IF(E14&lt;_xlfn.PERCENTILE.INC(($E$13:$E$36,$G$13:$G$36,$I$13:$I$36),0.75),"Media","Alta"))),"-")</f>
        <v/>
      </c>
      <c r="E14" s="54"/>
      <c r="F14" s="53" t="str">
        <f>IFERROR(IF(G14=0,"",IF(G14&lt;_xlfn.PERCENTILE.INC(($E$13:$E$36,$G$13:$G$36,$I$13:$I$36),0.2),"Baja",IF(G14&lt;_xlfn.PERCENTILE.INC(($E$13:$E$36,$G$13:$G$36,$I$13:$I$36),0.75),"Media","Alta"))),"-")</f>
        <v/>
      </c>
      <c r="G14" s="54"/>
      <c r="H14" s="53" t="str">
        <f>IFERROR(IF(I14=0,"",IF(I14&lt;_xlfn.PERCENTILE.INC(($E$13:$E$36,$G$13:$G$36,$I$13:$I$36),0.2),"Baja",IF(I14&lt;_xlfn.PERCENTILE.INC(($E$13:$E$36,$G$13:$G$36,$I$13:$I$36),0.75),"Media","Alta"))),"-")</f>
        <v/>
      </c>
      <c r="I14" s="54"/>
    </row>
    <row r="15" spans="2:9" ht="15.75" x14ac:dyDescent="0.25">
      <c r="B15" s="48">
        <v>2</v>
      </c>
      <c r="C15" s="49" t="s">
        <v>16</v>
      </c>
      <c r="D15" s="50" t="str">
        <f>IFERROR(IF(E15=0,"",IF(E15&lt;_xlfn.PERCENTILE.INC(($E$13:$E$36,$G$13:$G$36,$I$13:$I$36),0.2),"Baja",IF(E15&lt;_xlfn.PERCENTILE.INC(($E$13:$E$36,$G$13:$G$36,$I$13:$I$36),0.75),"Media","Alta"))),"-")</f>
        <v/>
      </c>
      <c r="E15" s="51"/>
      <c r="F15" s="50" t="str">
        <f>IFERROR(IF(G15=0,"",IF(G15&lt;_xlfn.PERCENTILE.INC(($E$13:$E$36,$G$13:$G$36,$I$13:$I$36),0.2),"Baja",IF(G15&lt;_xlfn.PERCENTILE.INC(($E$13:$E$36,$G$13:$G$36,$I$13:$I$36),0.75),"Media","Alta"))),"-")</f>
        <v/>
      </c>
      <c r="G15" s="51"/>
      <c r="H15" s="50" t="str">
        <f>IFERROR(IF(I15=0,"",IF(I15&lt;_xlfn.PERCENTILE.INC(($E$13:$E$36,$G$13:$G$36,$I$13:$I$36),0.2),"Baja",IF(I15&lt;_xlfn.PERCENTILE.INC(($E$13:$E$36,$G$13:$G$36,$I$13:$I$36),0.75),"Media","Alta"))),"-")</f>
        <v/>
      </c>
      <c r="I15" s="51"/>
    </row>
    <row r="16" spans="2:9" ht="15.75" x14ac:dyDescent="0.25">
      <c r="B16" s="52">
        <v>3</v>
      </c>
      <c r="C16" s="60" t="s">
        <v>17</v>
      </c>
      <c r="D16" s="53" t="str">
        <f>IFERROR(IF(E16=0,"",IF(E16&lt;_xlfn.PERCENTILE.INC(($E$13:$E$36,$G$13:$G$36,$I$13:$I$36),0.2),"Baja",IF(E16&lt;_xlfn.PERCENTILE.INC(($E$13:$E$36,$G$13:$G$36,$I$13:$I$36),0.75),"Media","Alta"))),"-")</f>
        <v/>
      </c>
      <c r="E16" s="54"/>
      <c r="F16" s="53" t="str">
        <f>IFERROR(IF(G16=0,"",IF(G16&lt;_xlfn.PERCENTILE.INC(($E$13:$E$36,$G$13:$G$36,$I$13:$I$36),0.2),"Baja",IF(G16&lt;_xlfn.PERCENTILE.INC(($E$13:$E$36,$G$13:$G$36,$I$13:$I$36),0.75),"Media","Alta"))),"-")</f>
        <v/>
      </c>
      <c r="G16" s="54"/>
      <c r="H16" s="53" t="str">
        <f>IFERROR(IF(I16=0,"",IF(I16&lt;_xlfn.PERCENTILE.INC(($E$13:$E$36,$G$13:$G$36,$I$13:$I$36),0.2),"Baja",IF(I16&lt;_xlfn.PERCENTILE.INC(($E$13:$E$36,$G$13:$G$36,$I$13:$I$36),0.75),"Media","Alta"))),"-")</f>
        <v/>
      </c>
      <c r="I16" s="54"/>
    </row>
    <row r="17" spans="2:9" ht="15.75" x14ac:dyDescent="0.25">
      <c r="B17" s="48">
        <v>4</v>
      </c>
      <c r="C17" s="49" t="s">
        <v>18</v>
      </c>
      <c r="D17" s="50" t="str">
        <f>IFERROR(IF(E17=0,"",IF(E17&lt;_xlfn.PERCENTILE.INC(($E$13:$E$36,$G$13:$G$36,$I$13:$I$36),0.2),"Baja",IF(E17&lt;_xlfn.PERCENTILE.INC(($E$13:$E$36,$G$13:$G$36,$I$13:$I$36),0.75),"Media","Alta"))),"-")</f>
        <v/>
      </c>
      <c r="E17" s="51"/>
      <c r="F17" s="50" t="str">
        <f>IFERROR(IF(G17=0,"",IF(G17&lt;_xlfn.PERCENTILE.INC(($E$13:$E$36,$G$13:$G$36,$I$13:$I$36),0.2),"Baja",IF(G17&lt;_xlfn.PERCENTILE.INC(($E$13:$E$36,$G$13:$G$36,$I$13:$I$36),0.75),"Media","Alta"))),"-")</f>
        <v/>
      </c>
      <c r="G17" s="51"/>
      <c r="H17" s="50" t="str">
        <f>IFERROR(IF(I17=0,"",IF(I17&lt;_xlfn.PERCENTILE.INC(($E$13:$E$36,$G$13:$G$36,$I$13:$I$36),0.2),"Baja",IF(I17&lt;_xlfn.PERCENTILE.INC(($E$13:$E$36,$G$13:$G$36,$I$13:$I$36),0.75),"Media","Alta"))),"-")</f>
        <v/>
      </c>
      <c r="I17" s="51"/>
    </row>
    <row r="18" spans="2:9" ht="15.75" x14ac:dyDescent="0.25">
      <c r="B18" s="52">
        <v>5</v>
      </c>
      <c r="C18" s="60" t="s">
        <v>19</v>
      </c>
      <c r="D18" s="53"/>
      <c r="E18" s="54"/>
      <c r="F18" s="53"/>
      <c r="G18" s="54"/>
      <c r="H18" s="53" t="str">
        <f>IFERROR(IF(I18=0,"",IF(I18&lt;_xlfn.PERCENTILE.INC(($E$13:$E$36,$G$13:$G$36,$I$13:$I$36),0.2),"Baja",IF(I18&lt;_xlfn.PERCENTILE.INC(($E$13:$E$36,$G$13:$G$36,$I$13:$I$36),0.75),"Media","Alta"))),"-")</f>
        <v/>
      </c>
      <c r="I18" s="54"/>
    </row>
    <row r="19" spans="2:9" ht="15.75" x14ac:dyDescent="0.25">
      <c r="B19" s="48">
        <v>6</v>
      </c>
      <c r="C19" s="49" t="s">
        <v>20</v>
      </c>
      <c r="D19" s="50"/>
      <c r="E19" s="51"/>
      <c r="F19" s="50"/>
      <c r="G19" s="51"/>
      <c r="H19" s="50" t="str">
        <f>IFERROR(IF(I19=0,"",IF(I19&lt;_xlfn.PERCENTILE.INC(($E$13:$E$36,$G$13:$G$36,$I$13:$I$36),0.2),"Baja",IF(I19&lt;_xlfn.PERCENTILE.INC(($E$13:$E$36,$G$13:$G$36,$I$13:$I$36),0.75),"Media","Alta"))),"-")</f>
        <v/>
      </c>
      <c r="I19" s="51"/>
    </row>
    <row r="20" spans="2:9" ht="15.75" x14ac:dyDescent="0.25">
      <c r="B20" s="52">
        <v>7</v>
      </c>
      <c r="C20" s="60" t="s">
        <v>21</v>
      </c>
      <c r="D20" s="53"/>
      <c r="E20" s="54"/>
      <c r="F20" s="53"/>
      <c r="G20" s="54"/>
      <c r="H20" s="53" t="str">
        <f>IFERROR(IF(I20=0,"",IF(I20&lt;_xlfn.PERCENTILE.INC(($E$13:$E$36,$G$13:$G$36,$I$13:$I$36),0.2),"Baja",IF(I20&lt;_xlfn.PERCENTILE.INC(($E$13:$E$36,$G$13:$G$36,$I$13:$I$36),0.75),"Media","Alta"))),"-")</f>
        <v>Baja</v>
      </c>
      <c r="I20" s="54">
        <v>1</v>
      </c>
    </row>
    <row r="21" spans="2:9" ht="15.75" x14ac:dyDescent="0.25">
      <c r="B21" s="48">
        <v>8</v>
      </c>
      <c r="C21" s="49" t="s">
        <v>22</v>
      </c>
      <c r="D21" s="50"/>
      <c r="E21" s="51"/>
      <c r="F21" s="50"/>
      <c r="G21" s="51"/>
      <c r="H21" s="50" t="str">
        <f>IFERROR(IF(I21=0,"",IF(I21&lt;_xlfn.PERCENTILE.INC(($E$13:$E$36,$G$13:$G$36,$I$13:$I$36),0.2),"Baja",IF(I21&lt;_xlfn.PERCENTILE.INC(($E$13:$E$36,$G$13:$G$36,$I$13:$I$36),0.75),"Media","Alta"))),"-")</f>
        <v>Media</v>
      </c>
      <c r="I21" s="51">
        <v>2</v>
      </c>
    </row>
    <row r="22" spans="2:9" ht="15.75" x14ac:dyDescent="0.25">
      <c r="B22" s="52">
        <v>9</v>
      </c>
      <c r="C22" s="60" t="s">
        <v>23</v>
      </c>
      <c r="D22" s="53"/>
      <c r="E22" s="54"/>
      <c r="F22" s="53"/>
      <c r="G22" s="54"/>
      <c r="H22" s="53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3</v>
      </c>
    </row>
    <row r="23" spans="2:9" ht="15.75" x14ac:dyDescent="0.25">
      <c r="B23" s="48">
        <v>10</v>
      </c>
      <c r="C23" s="49" t="s">
        <v>24</v>
      </c>
      <c r="D23" s="50"/>
      <c r="E23" s="51"/>
      <c r="F23" s="50"/>
      <c r="G23" s="51"/>
      <c r="H23" s="50" t="str">
        <f>IFERROR(IF(I23=0,"",IF(I23&lt;_xlfn.PERCENTILE.INC(($E$13:$E$36,$G$13:$G$36,$I$13:$I$36),0.2),"Baja",IF(I23&lt;_xlfn.PERCENTILE.INC(($E$13:$E$36,$G$13:$G$36,$I$13:$I$36),0.75),"Media","Alta"))),"-")</f>
        <v>Alta</v>
      </c>
      <c r="I23" s="51">
        <v>4</v>
      </c>
    </row>
    <row r="24" spans="2:9" ht="15.75" x14ac:dyDescent="0.25">
      <c r="B24" s="52">
        <v>11</v>
      </c>
      <c r="C24" s="60" t="s">
        <v>25</v>
      </c>
      <c r="D24" s="53"/>
      <c r="E24" s="54"/>
      <c r="F24" s="53"/>
      <c r="G24" s="54"/>
      <c r="H24" s="53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48">
        <v>12</v>
      </c>
      <c r="C25" s="49" t="s">
        <v>26</v>
      </c>
      <c r="D25" s="50"/>
      <c r="E25" s="51"/>
      <c r="F25" s="50"/>
      <c r="G25" s="51"/>
      <c r="H25" s="50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52">
        <v>13</v>
      </c>
      <c r="C26" s="60" t="s">
        <v>27</v>
      </c>
      <c r="D26" s="53"/>
      <c r="E26" s="54"/>
      <c r="F26" s="53"/>
      <c r="G26" s="54"/>
      <c r="H26" s="53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48">
        <v>14</v>
      </c>
      <c r="C27" s="49" t="s">
        <v>28</v>
      </c>
      <c r="D27" s="50"/>
      <c r="E27" s="51"/>
      <c r="F27" s="50"/>
      <c r="G27" s="51"/>
      <c r="H27" s="50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52">
        <v>15</v>
      </c>
      <c r="C28" s="60" t="s">
        <v>29</v>
      </c>
      <c r="D28" s="53"/>
      <c r="E28" s="54"/>
      <c r="F28" s="53"/>
      <c r="G28" s="54"/>
      <c r="H28" s="53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48">
        <v>16</v>
      </c>
      <c r="C29" s="49" t="s">
        <v>30</v>
      </c>
      <c r="D29" s="50"/>
      <c r="E29" s="51"/>
      <c r="F29" s="50"/>
      <c r="G29" s="51"/>
      <c r="H29" s="50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52">
        <v>17</v>
      </c>
      <c r="C30" s="60" t="s">
        <v>31</v>
      </c>
      <c r="D30" s="53"/>
      <c r="E30" s="54"/>
      <c r="F30" s="53"/>
      <c r="G30" s="54"/>
      <c r="H30" s="53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48">
        <v>18</v>
      </c>
      <c r="C31" s="49" t="s">
        <v>32</v>
      </c>
      <c r="D31" s="50"/>
      <c r="E31" s="51"/>
      <c r="F31" s="50"/>
      <c r="G31" s="51"/>
      <c r="H31" s="50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52">
        <v>19</v>
      </c>
      <c r="C32" s="60" t="s">
        <v>33</v>
      </c>
      <c r="D32" s="53"/>
      <c r="E32" s="54"/>
      <c r="F32" s="53"/>
      <c r="G32" s="54"/>
      <c r="H32" s="53" t="str">
        <f>IFERROR(IF(I32=0,"",IF(I32&lt;_xlfn.PERCENTILE.INC(($E$13:$E$36,$G$13:$G$36,$I$13:$I$36),0.2),"Baja",IF(I32&lt;_xlfn.PERCENTILE.INC(($E$13:$E$36,$G$13:$G$36,$I$13:$I$36),0.75),"Media","Alta"))),"-")</f>
        <v/>
      </c>
      <c r="I32" s="54"/>
    </row>
    <row r="33" spans="2:9" ht="15.75" x14ac:dyDescent="0.25">
      <c r="B33" s="48">
        <v>20</v>
      </c>
      <c r="C33" s="49" t="s">
        <v>34</v>
      </c>
      <c r="D33" s="50"/>
      <c r="E33" s="51"/>
      <c r="F33" s="50"/>
      <c r="G33" s="51"/>
      <c r="H33" s="50" t="str">
        <f>IFERROR(IF(I33=0,"",IF(I33&lt;_xlfn.PERCENTILE.INC(($E$13:$E$36,$G$13:$G$36,$I$13:$I$36),0.2),"Baja",IF(I33&lt;_xlfn.PERCENTILE.INC(($E$13:$E$36,$G$13:$G$36,$I$13:$I$36),0.75),"Media","Alta"))),"-")</f>
        <v/>
      </c>
      <c r="I33" s="51"/>
    </row>
    <row r="34" spans="2:9" ht="15.75" x14ac:dyDescent="0.25">
      <c r="B34" s="52">
        <v>21</v>
      </c>
      <c r="C34" s="60" t="s">
        <v>35</v>
      </c>
      <c r="D34" s="53" t="str">
        <f>IFERROR(IF(E34=0,"",IF(E34&lt;_xlfn.PERCENTILE.INC(($E$13:$E$36,$G$13:$G$36,$I$13:$I$36),0.2),"Baja",IF(E34&lt;_xlfn.PERCENTILE.INC(($E$13:$E$36,$G$13:$G$36,$I$13:$I$36),0.75),"Media","Alta"))),"-")</f>
        <v/>
      </c>
      <c r="E34" s="54"/>
      <c r="F34" s="53" t="str">
        <f>IFERROR(IF(G34=0,"",IF(G34&lt;_xlfn.PERCENTILE.INC(($E$13:$E$36,$G$13:$G$36,$I$13:$I$36),0.2),"Baja",IF(G34&lt;_xlfn.PERCENTILE.INC(($E$13:$E$36,$G$13:$G$36,$I$13:$I$36),0.75),"Media","Alta"))),"-")</f>
        <v/>
      </c>
      <c r="G34" s="54"/>
      <c r="H34" s="53" t="str">
        <f>IFERROR(IF(I34=0,"",IF(I34&lt;_xlfn.PERCENTILE.INC(($E$13:$E$36,$G$13:$G$36,$I$13:$I$36),0.2),"Baja",IF(I34&lt;_xlfn.PERCENTILE.INC(($E$13:$E$36,$G$13:$G$36,$I$13:$I$36),0.75),"Media","Alta"))),"-")</f>
        <v/>
      </c>
      <c r="I34" s="54"/>
    </row>
    <row r="35" spans="2:9" ht="15.75" x14ac:dyDescent="0.25">
      <c r="B35" s="48">
        <v>22</v>
      </c>
      <c r="C35" s="49" t="s">
        <v>36</v>
      </c>
      <c r="D35" s="50" t="str">
        <f>IFERROR(IF(E35=0,"",IF(E35&lt;_xlfn.PERCENTILE.INC(($E$13:$E$36,$G$13:$G$36,$I$13:$I$36),0.2),"Baja",IF(E35&lt;_xlfn.PERCENTILE.INC(($E$13:$E$36,$G$13:$G$36,$I$13:$I$36),0.75),"Media","Alta"))),"-")</f>
        <v/>
      </c>
      <c r="E35" s="51"/>
      <c r="F35" s="50" t="str">
        <f>IFERROR(IF(G35=0,"",IF(G35&lt;_xlfn.PERCENTILE.INC(($E$13:$E$36,$G$13:$G$36,$I$13:$I$36),0.2),"Baja",IF(G35&lt;_xlfn.PERCENTILE.INC(($E$13:$E$36,$G$13:$G$36,$I$13:$I$36),0.75),"Media","Alta"))),"-")</f>
        <v/>
      </c>
      <c r="G35" s="51"/>
      <c r="H35" s="50" t="str">
        <f>IFERROR(IF(I35=0,"",IF(I35&lt;_xlfn.PERCENTILE.INC(($E$13:$E$36,$G$13:$G$36,$I$13:$I$36),0.2),"Baja",IF(I35&lt;_xlfn.PERCENTILE.INC(($E$13:$E$36,$G$13:$G$36,$I$13:$I$36),0.75),"Media","Alta"))),"-")</f>
        <v/>
      </c>
      <c r="I35" s="51"/>
    </row>
    <row r="36" spans="2:9" ht="15.75" x14ac:dyDescent="0.25">
      <c r="B36" s="52">
        <v>23</v>
      </c>
      <c r="C36" s="60" t="s">
        <v>37</v>
      </c>
      <c r="D36" s="53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3" t="str">
        <f>IFERROR(IF(G36=0,"",IF(G36&lt;_xlfn.PERCENTILE.INC(($E$13:$E$36,$G$13:$G$36,$I$13:$I$36),0.2),"Baja",IF(G36&lt;_xlfn.PERCENTILE.INC(($E$13:$E$36,$G$13:$G$36,$I$13:$I$36),0.75),"Media","Alta"))),"-")</f>
        <v/>
      </c>
      <c r="G36" s="54"/>
      <c r="H36" s="53" t="str">
        <f>IFERROR(IF(I36=0,"",IF(I36&lt;_xlfn.PERCENTILE.INC(($E$13:$E$36,$G$13:$G$36,$I$13:$I$36),0.2),"Baja",IF(I36&lt;_xlfn.PERCENTILE.INC(($E$13:$E$36,$G$13:$G$36,$I$13:$I$36),0.75),"Media","Alta"))),"-")</f>
        <v/>
      </c>
      <c r="I36" s="54"/>
    </row>
    <row r="37" spans="2:9" ht="15.75" x14ac:dyDescent="0.25">
      <c r="B37" s="48" t="s">
        <v>38</v>
      </c>
      <c r="C37" s="49"/>
      <c r="D37" s="55"/>
      <c r="E37" s="56">
        <f>+SUM(E13:E36)</f>
        <v>0</v>
      </c>
      <c r="F37" s="55"/>
      <c r="G37" s="56">
        <f>+SUM(G13:G36)</f>
        <v>0</v>
      </c>
      <c r="H37" s="55"/>
      <c r="I37" s="56">
        <f>+SUM(I13:I36)</f>
        <v>36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6">
      <formula>D7=""</formula>
    </cfRule>
  </conditionalFormatting>
  <conditionalFormatting sqref="E7">
    <cfRule type="expression" dxfId="8" priority="5">
      <formula>E7=""</formula>
    </cfRule>
  </conditionalFormatting>
  <conditionalFormatting sqref="C7">
    <cfRule type="expression" dxfId="7" priority="3">
      <formula>C7=""</formula>
    </cfRule>
  </conditionalFormatting>
  <conditionalFormatting sqref="B7">
    <cfRule type="expression" dxfId="6" priority="2">
      <formula>B7=""</formula>
    </cfRule>
  </conditionalFormatting>
  <conditionalFormatting sqref="F7">
    <cfRule type="expression" dxfId="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C4E7E-14C5-4812-BCE2-06C96F337FEF}">
  <sheetPr>
    <tabColor rgb="FF00B050"/>
    <pageSetUpPr fitToPage="1"/>
  </sheetPr>
  <dimension ref="B2:I37"/>
  <sheetViews>
    <sheetView zoomScale="70" zoomScaleNormal="70" workbookViewId="0">
      <selection activeCell="G46" sqref="G46"/>
    </sheetView>
  </sheetViews>
  <sheetFormatPr baseColWidth="10" defaultColWidth="11.42578125" defaultRowHeight="15" x14ac:dyDescent="0.25"/>
  <cols>
    <col min="1" max="1" width="4.7109375" style="42" customWidth="1"/>
    <col min="2" max="9" width="15.7109375" style="42" customWidth="1"/>
    <col min="10" max="10" width="2.85546875" style="42" customWidth="1"/>
    <col min="11" max="11" width="12.42578125" style="42" bestFit="1" customWidth="1"/>
    <col min="12" max="12" width="14.5703125" style="42" bestFit="1" customWidth="1"/>
    <col min="13" max="13" width="12.42578125" style="42" bestFit="1" customWidth="1"/>
    <col min="14" max="14" width="14.5703125" style="42" bestFit="1" customWidth="1"/>
    <col min="15" max="16384" width="11.42578125" style="42"/>
  </cols>
  <sheetData>
    <row r="2" spans="2:9" ht="21" x14ac:dyDescent="0.25">
      <c r="B2" s="83" t="str">
        <f>"PROGRAMA DE OPERACIÓN DEL SERVICIO ("&amp;B7&amp;" - "&amp;C7&amp;")"</f>
        <v>PROGRAMA DE OPERACIÓN DEL SERVICIO (Z - Regreso)</v>
      </c>
      <c r="C2" s="83"/>
      <c r="D2" s="83"/>
      <c r="E2" s="83"/>
      <c r="F2" s="83"/>
      <c r="G2" s="83"/>
      <c r="H2" s="83"/>
      <c r="I2" s="83"/>
    </row>
    <row r="4" spans="2:9" s="43" customFormat="1" x14ac:dyDescent="0.25">
      <c r="B4" s="43" t="s">
        <v>0</v>
      </c>
    </row>
    <row r="6" spans="2:9" x14ac:dyDescent="0.25">
      <c r="B6" s="44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5"/>
    </row>
    <row r="7" spans="2:9" x14ac:dyDescent="0.25">
      <c r="B7" s="46" t="str">
        <f>'[1]Operador UN177'!B41</f>
        <v>Z</v>
      </c>
      <c r="C7" s="46" t="str">
        <f>'[1]Operador UN177'!C41</f>
        <v>Regreso</v>
      </c>
      <c r="D7" s="46" t="str">
        <f>'[1]Operador UN177'!E41</f>
        <v>El Manzano</v>
      </c>
      <c r="E7" s="46" t="str">
        <f>'[1]Operador UN177'!G41</f>
        <v>Granaderos</v>
      </c>
      <c r="F7" s="62" t="str">
        <f>TAPA!I8</f>
        <v>Elecciones</v>
      </c>
      <c r="G7" s="45"/>
    </row>
    <row r="9" spans="2:9" s="43" customFormat="1" x14ac:dyDescent="0.25">
      <c r="B9" s="43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7" t="s">
        <v>12</v>
      </c>
      <c r="E12" s="47" t="s">
        <v>13</v>
      </c>
      <c r="F12" s="47" t="s">
        <v>12</v>
      </c>
      <c r="G12" s="47" t="s">
        <v>13</v>
      </c>
      <c r="H12" s="47" t="s">
        <v>12</v>
      </c>
      <c r="I12" s="47" t="s">
        <v>13</v>
      </c>
    </row>
    <row r="13" spans="2:9" ht="15.75" customHeight="1" x14ac:dyDescent="0.25">
      <c r="B13" s="48">
        <v>0</v>
      </c>
      <c r="C13" s="49" t="s">
        <v>14</v>
      </c>
      <c r="D13" s="50" t="str">
        <f>IFERROR(IF(E13=0,"",IF(E13&lt;_xlfn.PERCENTILE.INC(($E$13:$E$36,$G$13:$G$36,$I$13:$I$36),0.2),"Baja",IF(E13&lt;_xlfn.PERCENTILE.INC(($E$13:$E$36,$G$13:$G$36,$I$13:$I$36),0.75),"Media","Alta"))),"-")</f>
        <v/>
      </c>
      <c r="E13" s="51"/>
      <c r="F13" s="50" t="str">
        <f>IFERROR(IF(G13=0,"",IF(G13&lt;_xlfn.PERCENTILE.INC(($E$13:$E$36,$G$13:$G$36,$I$13:$I$36),0.2),"Baja",IF(G13&lt;_xlfn.PERCENTILE.INC(($E$13:$E$36,$G$13:$G$36,$I$13:$I$36),0.75),"Media","Alta"))),"-")</f>
        <v/>
      </c>
      <c r="G13" s="51"/>
      <c r="H13" s="50" t="str">
        <f>IFERROR(IF(I13=0,"",IF(I13&lt;_xlfn.PERCENTILE.INC(($E$13:$E$36,$G$13:$G$36,$I$13:$I$36),0.2),"Baja",IF(I13&lt;_xlfn.PERCENTILE.INC(($E$13:$E$36,$G$13:$G$36,$I$13:$I$36),0.75),"Media","Alta"))),"-")</f>
        <v/>
      </c>
      <c r="I13" s="51"/>
    </row>
    <row r="14" spans="2:9" ht="15.75" x14ac:dyDescent="0.25">
      <c r="B14" s="52">
        <v>1</v>
      </c>
      <c r="C14" s="60" t="s">
        <v>15</v>
      </c>
      <c r="D14" s="53" t="str">
        <f>IFERROR(IF(E14=0,"",IF(E14&lt;_xlfn.PERCENTILE.INC(($E$13:$E$36,$G$13:$G$36,$I$13:$I$36),0.2),"Baja",IF(E14&lt;_xlfn.PERCENTILE.INC(($E$13:$E$36,$G$13:$G$36,$I$13:$I$36),0.75),"Media","Alta"))),"-")</f>
        <v/>
      </c>
      <c r="E14" s="54"/>
      <c r="F14" s="53" t="str">
        <f>IFERROR(IF(G14=0,"",IF(G14&lt;_xlfn.PERCENTILE.INC(($E$13:$E$36,$G$13:$G$36,$I$13:$I$36),0.2),"Baja",IF(G14&lt;_xlfn.PERCENTILE.INC(($E$13:$E$36,$G$13:$G$36,$I$13:$I$36),0.75),"Media","Alta"))),"-")</f>
        <v/>
      </c>
      <c r="G14" s="54"/>
      <c r="H14" s="53" t="str">
        <f>IFERROR(IF(I14=0,"",IF(I14&lt;_xlfn.PERCENTILE.INC(($E$13:$E$36,$G$13:$G$36,$I$13:$I$36),0.2),"Baja",IF(I14&lt;_xlfn.PERCENTILE.INC(($E$13:$E$36,$G$13:$G$36,$I$13:$I$36),0.75),"Media","Alta"))),"-")</f>
        <v/>
      </c>
      <c r="I14" s="54"/>
    </row>
    <row r="15" spans="2:9" ht="15.75" x14ac:dyDescent="0.25">
      <c r="B15" s="48">
        <v>2</v>
      </c>
      <c r="C15" s="49" t="s">
        <v>16</v>
      </c>
      <c r="D15" s="50" t="str">
        <f>IFERROR(IF(E15=0,"",IF(E15&lt;_xlfn.PERCENTILE.INC(($E$13:$E$36,$G$13:$G$36,$I$13:$I$36),0.2),"Baja",IF(E15&lt;_xlfn.PERCENTILE.INC(($E$13:$E$36,$G$13:$G$36,$I$13:$I$36),0.75),"Media","Alta"))),"-")</f>
        <v/>
      </c>
      <c r="E15" s="51"/>
      <c r="F15" s="50" t="str">
        <f>IFERROR(IF(G15=0,"",IF(G15&lt;_xlfn.PERCENTILE.INC(($E$13:$E$36,$G$13:$G$36,$I$13:$I$36),0.2),"Baja",IF(G15&lt;_xlfn.PERCENTILE.INC(($E$13:$E$36,$G$13:$G$36,$I$13:$I$36),0.75),"Media","Alta"))),"-")</f>
        <v/>
      </c>
      <c r="G15" s="51"/>
      <c r="H15" s="50" t="str">
        <f>IFERROR(IF(I15=0,"",IF(I15&lt;_xlfn.PERCENTILE.INC(($E$13:$E$36,$G$13:$G$36,$I$13:$I$36),0.2),"Baja",IF(I15&lt;_xlfn.PERCENTILE.INC(($E$13:$E$36,$G$13:$G$36,$I$13:$I$36),0.75),"Media","Alta"))),"-")</f>
        <v/>
      </c>
      <c r="I15" s="51"/>
    </row>
    <row r="16" spans="2:9" ht="15.75" x14ac:dyDescent="0.25">
      <c r="B16" s="52">
        <v>3</v>
      </c>
      <c r="C16" s="60" t="s">
        <v>17</v>
      </c>
      <c r="D16" s="53" t="str">
        <f>IFERROR(IF(E16=0,"",IF(E16&lt;_xlfn.PERCENTILE.INC(($E$13:$E$36,$G$13:$G$36,$I$13:$I$36),0.2),"Baja",IF(E16&lt;_xlfn.PERCENTILE.INC(($E$13:$E$36,$G$13:$G$36,$I$13:$I$36),0.75),"Media","Alta"))),"-")</f>
        <v/>
      </c>
      <c r="E16" s="54"/>
      <c r="F16" s="53" t="str">
        <f>IFERROR(IF(G16=0,"",IF(G16&lt;_xlfn.PERCENTILE.INC(($E$13:$E$36,$G$13:$G$36,$I$13:$I$36),0.2),"Baja",IF(G16&lt;_xlfn.PERCENTILE.INC(($E$13:$E$36,$G$13:$G$36,$I$13:$I$36),0.75),"Media","Alta"))),"-")</f>
        <v/>
      </c>
      <c r="G16" s="54"/>
      <c r="H16" s="53" t="str">
        <f>IFERROR(IF(I16=0,"",IF(I16&lt;_xlfn.PERCENTILE.INC(($E$13:$E$36,$G$13:$G$36,$I$13:$I$36),0.2),"Baja",IF(I16&lt;_xlfn.PERCENTILE.INC(($E$13:$E$36,$G$13:$G$36,$I$13:$I$36),0.75),"Media","Alta"))),"-")</f>
        <v/>
      </c>
      <c r="I16" s="54"/>
    </row>
    <row r="17" spans="2:9" ht="15.75" x14ac:dyDescent="0.25">
      <c r="B17" s="48">
        <v>4</v>
      </c>
      <c r="C17" s="49" t="s">
        <v>18</v>
      </c>
      <c r="D17" s="50"/>
      <c r="E17" s="51"/>
      <c r="F17" s="50"/>
      <c r="G17" s="51"/>
      <c r="H17" s="50" t="str">
        <f>IFERROR(IF(I17=0,"",IF(I17&lt;_xlfn.PERCENTILE.INC(($E$13:$E$36,$G$13:$G$36,$I$13:$I$36),0.2),"Baja",IF(I17&lt;_xlfn.PERCENTILE.INC(($E$13:$E$36,$G$13:$G$36,$I$13:$I$36),0.75),"Media","Alta"))),"-")</f>
        <v/>
      </c>
      <c r="I17" s="51"/>
    </row>
    <row r="18" spans="2:9" ht="15.75" x14ac:dyDescent="0.25">
      <c r="B18" s="52">
        <v>5</v>
      </c>
      <c r="C18" s="60" t="s">
        <v>19</v>
      </c>
      <c r="D18" s="53"/>
      <c r="E18" s="54"/>
      <c r="F18" s="53"/>
      <c r="G18" s="54"/>
      <c r="H18" s="53" t="str">
        <f>IFERROR(IF(I18=0,"",IF(I18&lt;_xlfn.PERCENTILE.INC(($E$13:$E$36,$G$13:$G$36,$I$13:$I$36),0.2),"Baja",IF(I18&lt;_xlfn.PERCENTILE.INC(($E$13:$E$36,$G$13:$G$36,$I$13:$I$36),0.75),"Media","Alta"))),"-")</f>
        <v/>
      </c>
      <c r="I18" s="54"/>
    </row>
    <row r="19" spans="2:9" ht="15.75" x14ac:dyDescent="0.25">
      <c r="B19" s="48">
        <v>6</v>
      </c>
      <c r="C19" s="49" t="s">
        <v>20</v>
      </c>
      <c r="D19" s="50"/>
      <c r="E19" s="51"/>
      <c r="F19" s="50"/>
      <c r="G19" s="51"/>
      <c r="H19" s="50" t="str">
        <f>IFERROR(IF(I19=0,"",IF(I19&lt;_xlfn.PERCENTILE.INC(($E$13:$E$36,$G$13:$G$36,$I$13:$I$36),0.2),"Baja",IF(I19&lt;_xlfn.PERCENTILE.INC(($E$13:$E$36,$G$13:$G$36,$I$13:$I$36),0.75),"Media","Alta"))),"-")</f>
        <v/>
      </c>
      <c r="I19" s="51"/>
    </row>
    <row r="20" spans="2:9" ht="15.75" x14ac:dyDescent="0.25">
      <c r="B20" s="52">
        <v>7</v>
      </c>
      <c r="C20" s="60" t="s">
        <v>21</v>
      </c>
      <c r="D20" s="53"/>
      <c r="E20" s="54"/>
      <c r="F20" s="53"/>
      <c r="G20" s="54"/>
      <c r="H20" s="53" t="str">
        <f>IFERROR(IF(I20=0,"",IF(I20&lt;_xlfn.PERCENTILE.INC(($E$13:$E$36,$G$13:$G$36,$I$13:$I$36),0.2),"Baja",IF(I20&lt;_xlfn.PERCENTILE.INC(($E$13:$E$36,$G$13:$G$36,$I$13:$I$36),0.75),"Media","Alta"))),"-")</f>
        <v/>
      </c>
      <c r="I20" s="54"/>
    </row>
    <row r="21" spans="2:9" ht="15.75" x14ac:dyDescent="0.25">
      <c r="B21" s="48">
        <v>8</v>
      </c>
      <c r="C21" s="49" t="s">
        <v>22</v>
      </c>
      <c r="D21" s="50"/>
      <c r="E21" s="51"/>
      <c r="F21" s="50"/>
      <c r="G21" s="51"/>
      <c r="H21" s="50" t="str">
        <f>IFERROR(IF(I21=0,"",IF(I21&lt;_xlfn.PERCENTILE.INC(($E$13:$E$36,$G$13:$G$36,$I$13:$I$36),0.2),"Baja",IF(I21&lt;_xlfn.PERCENTILE.INC(($E$13:$E$36,$G$13:$G$36,$I$13:$I$36),0.75),"Media","Alta"))),"-")</f>
        <v>Baja</v>
      </c>
      <c r="I21" s="51">
        <v>1</v>
      </c>
    </row>
    <row r="22" spans="2:9" ht="15.75" x14ac:dyDescent="0.25">
      <c r="B22" s="52">
        <v>9</v>
      </c>
      <c r="C22" s="60" t="s">
        <v>23</v>
      </c>
      <c r="D22" s="53"/>
      <c r="E22" s="54"/>
      <c r="F22" s="53"/>
      <c r="G22" s="54"/>
      <c r="H22" s="53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2</v>
      </c>
    </row>
    <row r="23" spans="2:9" ht="15.75" x14ac:dyDescent="0.25">
      <c r="B23" s="48">
        <v>10</v>
      </c>
      <c r="C23" s="49" t="s">
        <v>24</v>
      </c>
      <c r="D23" s="50"/>
      <c r="E23" s="51"/>
      <c r="F23" s="50"/>
      <c r="G23" s="51"/>
      <c r="H23" s="50" t="str">
        <f>IFERROR(IF(I23=0,"",IF(I23&lt;_xlfn.PERCENTILE.INC(($E$13:$E$36,$G$13:$G$36,$I$13:$I$36),0.2),"Baja",IF(I23&lt;_xlfn.PERCENTILE.INC(($E$13:$E$36,$G$13:$G$36,$I$13:$I$36),0.75),"Media","Alta"))),"-")</f>
        <v>Media</v>
      </c>
      <c r="I23" s="51">
        <v>3</v>
      </c>
    </row>
    <row r="24" spans="2:9" ht="15.75" x14ac:dyDescent="0.25">
      <c r="B24" s="52">
        <v>11</v>
      </c>
      <c r="C24" s="60" t="s">
        <v>25</v>
      </c>
      <c r="D24" s="53"/>
      <c r="E24" s="54"/>
      <c r="F24" s="53"/>
      <c r="G24" s="54"/>
      <c r="H24" s="53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48">
        <v>12</v>
      </c>
      <c r="C25" s="49" t="s">
        <v>26</v>
      </c>
      <c r="D25" s="50"/>
      <c r="E25" s="51"/>
      <c r="F25" s="50"/>
      <c r="G25" s="51"/>
      <c r="H25" s="50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52">
        <v>13</v>
      </c>
      <c r="C26" s="60" t="s">
        <v>27</v>
      </c>
      <c r="D26" s="53"/>
      <c r="E26" s="54"/>
      <c r="F26" s="53"/>
      <c r="G26" s="54"/>
      <c r="H26" s="53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48">
        <v>14</v>
      </c>
      <c r="C27" s="49" t="s">
        <v>28</v>
      </c>
      <c r="D27" s="57"/>
      <c r="E27" s="51"/>
      <c r="F27" s="50"/>
      <c r="G27" s="51"/>
      <c r="H27" s="24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52">
        <v>15</v>
      </c>
      <c r="C28" s="60" t="s">
        <v>29</v>
      </c>
      <c r="D28" s="58"/>
      <c r="E28" s="54"/>
      <c r="F28" s="53"/>
      <c r="G28" s="54"/>
      <c r="H28" s="25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48">
        <v>16</v>
      </c>
      <c r="C29" s="49" t="s">
        <v>30</v>
      </c>
      <c r="D29" s="57"/>
      <c r="E29" s="51"/>
      <c r="F29" s="50"/>
      <c r="G29" s="51"/>
      <c r="H29" s="24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52">
        <v>17</v>
      </c>
      <c r="C30" s="60" t="s">
        <v>31</v>
      </c>
      <c r="D30" s="58"/>
      <c r="E30" s="54"/>
      <c r="F30" s="53"/>
      <c r="G30" s="54"/>
      <c r="H30" s="25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48">
        <v>18</v>
      </c>
      <c r="C31" s="49" t="s">
        <v>32</v>
      </c>
      <c r="D31" s="57"/>
      <c r="E31" s="51"/>
      <c r="F31" s="50"/>
      <c r="G31" s="51"/>
      <c r="H31" s="24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52">
        <v>19</v>
      </c>
      <c r="C32" s="60" t="s">
        <v>33</v>
      </c>
      <c r="D32" s="58"/>
      <c r="E32" s="54"/>
      <c r="F32" s="53"/>
      <c r="G32" s="54"/>
      <c r="H32" s="25" t="str">
        <f>IFERROR(IF(I32=0,"",IF(I32&lt;_xlfn.PERCENTILE.INC(($E$13:$E$36,$G$13:$G$36,$I$13:$I$36),0.2),"Baja",IF(I32&lt;_xlfn.PERCENTILE.INC(($E$13:$E$36,$G$13:$G$36,$I$13:$I$36),0.75),"Media","Alta"))),"-")</f>
        <v/>
      </c>
      <c r="I32" s="54"/>
    </row>
    <row r="33" spans="2:9" ht="15.75" x14ac:dyDescent="0.25">
      <c r="B33" s="48">
        <v>20</v>
      </c>
      <c r="C33" s="49" t="s">
        <v>34</v>
      </c>
      <c r="D33" s="57" t="str">
        <f>IFERROR(IF(E33=0,"",IF(E33&lt;_xlfn.PERCENTILE.INC(($E$13:$E$36,$G$13:$G$36,$I$13:$I$36),0.2),"Baja",IF(E33&lt;_xlfn.PERCENTILE.INC(($E$13:$E$36,$G$13:$G$36,$I$13:$I$36),0.75),"Media","Alta"))),"-")</f>
        <v/>
      </c>
      <c r="E33" s="51"/>
      <c r="F33" s="50" t="str">
        <f>IFERROR(IF(G33=0,"",IF(G33&lt;_xlfn.PERCENTILE.INC(($E$13:$E$36,$G$13:$G$36,$I$13:$I$36),0.2),"Baja",IF(G33&lt;_xlfn.PERCENTILE.INC(($E$13:$E$36,$G$13:$G$36,$I$13:$I$36),0.75),"Media","Alta"))),"-")</f>
        <v/>
      </c>
      <c r="G33" s="51"/>
      <c r="H33" s="24" t="str">
        <f>IFERROR(IF(I33=0,"",IF(I33&lt;_xlfn.PERCENTILE.INC(($E$13:$E$36,$G$13:$G$36,$I$13:$I$36),0.2),"Baja",IF(I33&lt;_xlfn.PERCENTILE.INC(($E$13:$E$36,$G$13:$G$36,$I$13:$I$36),0.75),"Media","Alta"))),"-")</f>
        <v/>
      </c>
      <c r="I33" s="51"/>
    </row>
    <row r="34" spans="2:9" ht="15.75" x14ac:dyDescent="0.25">
      <c r="B34" s="52">
        <v>21</v>
      </c>
      <c r="C34" s="60" t="s">
        <v>35</v>
      </c>
      <c r="D34" s="58" t="str">
        <f>IFERROR(IF(E34=0,"",IF(E34&lt;_xlfn.PERCENTILE.INC(($E$13:$E$36,$G$13:$G$36,$I$13:$I$36),0.2),"Baja",IF(E34&lt;_xlfn.PERCENTILE.INC(($E$13:$E$36,$G$13:$G$36,$I$13:$I$36),0.75),"Media","Alta"))),"-")</f>
        <v/>
      </c>
      <c r="E34" s="54"/>
      <c r="F34" s="53" t="str">
        <f>IFERROR(IF(G34=0,"",IF(G34&lt;_xlfn.PERCENTILE.INC(($E$13:$E$36,$G$13:$G$36,$I$13:$I$36),0.2),"Baja",IF(G34&lt;_xlfn.PERCENTILE.INC(($E$13:$E$36,$G$13:$G$36,$I$13:$I$36),0.75),"Media","Alta"))),"-")</f>
        <v/>
      </c>
      <c r="G34" s="54"/>
      <c r="H34" s="25" t="str">
        <f>IFERROR(IF(I34=0,"",IF(I34&lt;_xlfn.PERCENTILE.INC(($E$13:$E$36,$G$13:$G$36,$I$13:$I$36),0.2),"Baja",IF(I34&lt;_xlfn.PERCENTILE.INC(($E$13:$E$36,$G$13:$G$36,$I$13:$I$36),0.75),"Media","Alta"))),"-")</f>
        <v/>
      </c>
      <c r="I34" s="54"/>
    </row>
    <row r="35" spans="2:9" ht="15.75" x14ac:dyDescent="0.25">
      <c r="B35" s="48">
        <v>22</v>
      </c>
      <c r="C35" s="49" t="s">
        <v>36</v>
      </c>
      <c r="D35" s="50" t="str">
        <f>IFERROR(IF(E35=0,"",IF(E35&lt;_xlfn.PERCENTILE.INC(($E$13:$E$36,$G$13:$G$36,$I$13:$I$36),0.2),"Baja",IF(E35&lt;_xlfn.PERCENTILE.INC(($E$13:$E$36,$G$13:$G$36,$I$13:$I$36),0.75),"Media","Alta"))),"-")</f>
        <v/>
      </c>
      <c r="E35" s="51"/>
      <c r="F35" s="50" t="str">
        <f>IFERROR(IF(G35=0,"",IF(G35&lt;_xlfn.PERCENTILE.INC(($E$13:$E$36,$G$13:$G$36,$I$13:$I$36),0.2),"Baja",IF(G35&lt;_xlfn.PERCENTILE.INC(($E$13:$E$36,$G$13:$G$36,$I$13:$I$36),0.75),"Media","Alta"))),"-")</f>
        <v/>
      </c>
      <c r="G35" s="51"/>
      <c r="H35" s="50" t="str">
        <f>IFERROR(IF(I35=0,"",IF(I35&lt;_xlfn.PERCENTILE.INC(($E$13:$E$36,$G$13:$G$36,$I$13:$I$36),0.2),"Baja",IF(I35&lt;_xlfn.PERCENTILE.INC(($E$13:$E$36,$G$13:$G$36,$I$13:$I$36),0.75),"Media","Alta"))),"-")</f>
        <v/>
      </c>
      <c r="I35" s="51"/>
    </row>
    <row r="36" spans="2:9" ht="15.75" x14ac:dyDescent="0.25">
      <c r="B36" s="52">
        <v>23</v>
      </c>
      <c r="C36" s="60" t="s">
        <v>37</v>
      </c>
      <c r="D36" s="53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3" t="str">
        <f>IFERROR(IF(G36=0,"",IF(G36&lt;_xlfn.PERCENTILE.INC(($E$13:$E$36,$G$13:$G$36,$I$13:$I$36),0.2),"Baja",IF(G36&lt;_xlfn.PERCENTILE.INC(($E$13:$E$36,$G$13:$G$36,$I$13:$I$36),0.75),"Media","Alta"))),"-")</f>
        <v/>
      </c>
      <c r="G36" s="54"/>
      <c r="H36" s="53" t="str">
        <f>IFERROR(IF(I36=0,"",IF(I36&lt;_xlfn.PERCENTILE.INC(($E$13:$E$36,$G$13:$G$36,$I$13:$I$36),0.2),"Baja",IF(I36&lt;_xlfn.PERCENTILE.INC(($E$13:$E$36,$G$13:$G$36,$I$13:$I$36),0.75),"Media","Alta"))),"-")</f>
        <v/>
      </c>
      <c r="I36" s="54"/>
    </row>
    <row r="37" spans="2:9" ht="15.75" x14ac:dyDescent="0.25">
      <c r="B37" s="48" t="s">
        <v>38</v>
      </c>
      <c r="C37" s="49"/>
      <c r="D37" s="55"/>
      <c r="E37" s="56">
        <f>+SUM(E13:E36)</f>
        <v>0</v>
      </c>
      <c r="F37" s="55"/>
      <c r="G37" s="56">
        <f>+SUM(G13:G36)</f>
        <v>0</v>
      </c>
      <c r="H37" s="55"/>
      <c r="I37" s="56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6">
      <formula>D7=""</formula>
    </cfRule>
  </conditionalFormatting>
  <conditionalFormatting sqref="E7">
    <cfRule type="expression" dxfId="3" priority="5">
      <formula>E7=""</formula>
    </cfRule>
  </conditionalFormatting>
  <conditionalFormatting sqref="C7">
    <cfRule type="expression" dxfId="2" priority="3">
      <formula>C7=""</formula>
    </cfRule>
  </conditionalFormatting>
  <conditionalFormatting sqref="B7">
    <cfRule type="expression" dxfId="1" priority="2">
      <formula>B7=""</formula>
    </cfRule>
  </conditionalFormatting>
  <conditionalFormatting sqref="F7">
    <cfRule type="expression" dxfId="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27"/>
  <sheetViews>
    <sheetView zoomScale="70" zoomScaleNormal="70" workbookViewId="0">
      <selection activeCell="K14" sqref="K14"/>
    </sheetView>
  </sheetViews>
  <sheetFormatPr baseColWidth="10" defaultColWidth="11.42578125" defaultRowHeight="16.5" x14ac:dyDescent="0.3"/>
  <cols>
    <col min="1" max="1" width="3.28515625" customWidth="1"/>
    <col min="2" max="2" width="18.28515625" style="15" customWidth="1"/>
    <col min="3" max="3" width="19.42578125" style="15" customWidth="1"/>
    <col min="4" max="4" width="15.28515625" style="18" customWidth="1"/>
    <col min="5" max="7" width="15.28515625" style="15" customWidth="1"/>
    <col min="8" max="8" width="18.7109375" style="15" customWidth="1"/>
    <col min="9" max="9" width="16.140625" style="15" bestFit="1" customWidth="1"/>
    <col min="10" max="10" width="16" style="14" customWidth="1"/>
    <col min="11" max="11" width="8.85546875" style="14" customWidth="1"/>
    <col min="12" max="16384" width="11.42578125" style="14"/>
  </cols>
  <sheetData>
    <row r="1" spans="1:10" x14ac:dyDescent="0.3">
      <c r="B1" s="14"/>
      <c r="D1" s="15"/>
      <c r="H1" s="14"/>
      <c r="I1" s="14"/>
    </row>
    <row r="2" spans="1:10" ht="21" x14ac:dyDescent="0.35">
      <c r="B2" s="82" t="s">
        <v>60</v>
      </c>
      <c r="C2" s="82"/>
      <c r="D2" s="82"/>
      <c r="E2" s="82"/>
      <c r="F2" s="82"/>
      <c r="G2" s="82"/>
      <c r="H2" s="82"/>
      <c r="I2" s="82"/>
      <c r="J2" s="82"/>
    </row>
    <row r="3" spans="1:10" customFormat="1" ht="15" x14ac:dyDescent="0.25"/>
    <row r="4" spans="1:10" ht="18" x14ac:dyDescent="0.35">
      <c r="B4" s="16" t="s">
        <v>58</v>
      </c>
      <c r="D4" s="15"/>
      <c r="G4" s="14"/>
      <c r="H4" s="14"/>
      <c r="I4" s="14"/>
    </row>
    <row r="5" spans="1:10" ht="6.75" customHeight="1" x14ac:dyDescent="0.3">
      <c r="B5" s="14"/>
      <c r="D5" s="15"/>
      <c r="H5" s="14"/>
      <c r="I5" s="14"/>
    </row>
    <row r="6" spans="1:10" s="31" customFormat="1" ht="24" customHeight="1" x14ac:dyDescent="0.25">
      <c r="A6" s="30"/>
      <c r="B6" s="77" t="s">
        <v>46</v>
      </c>
      <c r="C6" s="78"/>
      <c r="D6" s="79" t="s">
        <v>70</v>
      </c>
      <c r="E6" s="80"/>
      <c r="F6" s="80"/>
      <c r="G6" s="81"/>
      <c r="I6" s="32" t="s">
        <v>47</v>
      </c>
      <c r="J6" s="61" t="s">
        <v>71</v>
      </c>
    </row>
    <row r="7" spans="1:10" customFormat="1" ht="15" x14ac:dyDescent="0.25"/>
    <row r="8" spans="1:10" x14ac:dyDescent="0.3">
      <c r="B8" s="14"/>
      <c r="D8" s="15"/>
      <c r="H8" s="14"/>
      <c r="I8" s="14"/>
    </row>
    <row r="9" spans="1:10" ht="18" x14ac:dyDescent="0.35">
      <c r="B9" s="16" t="s">
        <v>59</v>
      </c>
      <c r="D9" s="15"/>
      <c r="H9" s="14"/>
      <c r="I9" s="14"/>
    </row>
    <row r="10" spans="1:10" ht="13.9" customHeight="1" x14ac:dyDescent="0.3">
      <c r="B10" s="14"/>
      <c r="D10" s="15"/>
      <c r="H10" s="14"/>
      <c r="I10" s="14"/>
    </row>
    <row r="11" spans="1:10" ht="30.75" customHeight="1" x14ac:dyDescent="0.3">
      <c r="B11" s="17" t="s">
        <v>1</v>
      </c>
      <c r="C11" s="17" t="s">
        <v>2</v>
      </c>
      <c r="D11" s="76" t="s">
        <v>3</v>
      </c>
      <c r="E11" s="76"/>
      <c r="F11" s="76" t="s">
        <v>4</v>
      </c>
      <c r="G11" s="76"/>
      <c r="H11" s="34" t="s">
        <v>57</v>
      </c>
      <c r="I11" s="14"/>
    </row>
    <row r="12" spans="1:10" x14ac:dyDescent="0.3">
      <c r="B12" s="59" t="s">
        <v>72</v>
      </c>
      <c r="C12" s="59" t="s">
        <v>40</v>
      </c>
      <c r="D12" s="74" t="s">
        <v>77</v>
      </c>
      <c r="E12" s="75"/>
      <c r="F12" s="74" t="s">
        <v>78</v>
      </c>
      <c r="G12" s="75"/>
      <c r="H12" s="33" t="s">
        <v>84</v>
      </c>
      <c r="I12" s="14"/>
    </row>
    <row r="13" spans="1:10" x14ac:dyDescent="0.3">
      <c r="B13" s="59" t="s">
        <v>72</v>
      </c>
      <c r="C13" s="59" t="s">
        <v>39</v>
      </c>
      <c r="D13" s="74" t="s">
        <v>78</v>
      </c>
      <c r="E13" s="75"/>
      <c r="F13" s="74" t="s">
        <v>77</v>
      </c>
      <c r="G13" s="75"/>
      <c r="H13" s="33" t="s">
        <v>84</v>
      </c>
      <c r="I13" s="14"/>
    </row>
    <row r="14" spans="1:10" x14ac:dyDescent="0.3">
      <c r="B14" s="59" t="s">
        <v>73</v>
      </c>
      <c r="C14" s="59" t="s">
        <v>40</v>
      </c>
      <c r="D14" s="74" t="s">
        <v>77</v>
      </c>
      <c r="E14" s="75"/>
      <c r="F14" s="74" t="s">
        <v>79</v>
      </c>
      <c r="G14" s="75"/>
      <c r="H14" s="33" t="s">
        <v>84</v>
      </c>
      <c r="I14" s="14"/>
    </row>
    <row r="15" spans="1:10" x14ac:dyDescent="0.3">
      <c r="B15" s="59" t="s">
        <v>73</v>
      </c>
      <c r="C15" s="59" t="s">
        <v>39</v>
      </c>
      <c r="D15" s="74" t="s">
        <v>79</v>
      </c>
      <c r="E15" s="75"/>
      <c r="F15" s="74" t="s">
        <v>77</v>
      </c>
      <c r="G15" s="75"/>
      <c r="H15" s="33" t="s">
        <v>84</v>
      </c>
      <c r="I15" s="14"/>
    </row>
    <row r="16" spans="1:10" x14ac:dyDescent="0.3">
      <c r="B16" s="59" t="s">
        <v>74</v>
      </c>
      <c r="C16" s="59" t="s">
        <v>40</v>
      </c>
      <c r="D16" s="74" t="s">
        <v>77</v>
      </c>
      <c r="E16" s="75"/>
      <c r="F16" s="74" t="s">
        <v>80</v>
      </c>
      <c r="G16" s="75"/>
      <c r="H16" s="33" t="s">
        <v>84</v>
      </c>
      <c r="I16" s="14"/>
    </row>
    <row r="17" spans="2:10" x14ac:dyDescent="0.3">
      <c r="B17" s="59" t="s">
        <v>74</v>
      </c>
      <c r="C17" s="59" t="s">
        <v>39</v>
      </c>
      <c r="D17" s="74" t="s">
        <v>80</v>
      </c>
      <c r="E17" s="75"/>
      <c r="F17" s="74" t="s">
        <v>77</v>
      </c>
      <c r="G17" s="75"/>
      <c r="H17" s="33" t="s">
        <v>84</v>
      </c>
      <c r="I17" s="14"/>
    </row>
    <row r="18" spans="2:10" x14ac:dyDescent="0.3">
      <c r="B18" s="59" t="s">
        <v>75</v>
      </c>
      <c r="C18" s="59" t="s">
        <v>40</v>
      </c>
      <c r="D18" s="74" t="s">
        <v>77</v>
      </c>
      <c r="E18" s="75"/>
      <c r="F18" s="74" t="s">
        <v>81</v>
      </c>
      <c r="G18" s="75"/>
      <c r="H18" s="33" t="s">
        <v>84</v>
      </c>
      <c r="I18" s="14"/>
    </row>
    <row r="19" spans="2:10" x14ac:dyDescent="0.3">
      <c r="B19" s="59" t="s">
        <v>75</v>
      </c>
      <c r="C19" s="59" t="s">
        <v>39</v>
      </c>
      <c r="D19" s="74" t="s">
        <v>81</v>
      </c>
      <c r="E19" s="75"/>
      <c r="F19" s="74" t="s">
        <v>77</v>
      </c>
      <c r="G19" s="75"/>
      <c r="H19" s="33" t="s">
        <v>84</v>
      </c>
      <c r="I19" s="14"/>
    </row>
    <row r="20" spans="2:10" x14ac:dyDescent="0.3">
      <c r="B20" s="59" t="s">
        <v>76</v>
      </c>
      <c r="C20" s="59" t="s">
        <v>40</v>
      </c>
      <c r="D20" s="74" t="s">
        <v>77</v>
      </c>
      <c r="E20" s="75"/>
      <c r="F20" s="74" t="s">
        <v>82</v>
      </c>
      <c r="G20" s="75"/>
      <c r="H20" s="33" t="s">
        <v>84</v>
      </c>
      <c r="I20" s="14"/>
    </row>
    <row r="21" spans="2:10" x14ac:dyDescent="0.3">
      <c r="B21" s="59" t="s">
        <v>76</v>
      </c>
      <c r="C21" s="59" t="s">
        <v>39</v>
      </c>
      <c r="D21" s="74" t="s">
        <v>82</v>
      </c>
      <c r="E21" s="75"/>
      <c r="F21" s="74" t="s">
        <v>77</v>
      </c>
      <c r="G21" s="75"/>
      <c r="H21" s="33" t="s">
        <v>84</v>
      </c>
      <c r="I21" s="14"/>
    </row>
    <row r="23" spans="2:10" x14ac:dyDescent="0.3">
      <c r="J23" s="21"/>
    </row>
    <row r="24" spans="2:10" x14ac:dyDescent="0.3">
      <c r="J24" s="21"/>
    </row>
    <row r="25" spans="2:10" x14ac:dyDescent="0.3">
      <c r="J25" s="21"/>
    </row>
    <row r="26" spans="2:10" x14ac:dyDescent="0.3">
      <c r="J26" s="21"/>
    </row>
    <row r="27" spans="2:10" x14ac:dyDescent="0.3">
      <c r="J27" s="21"/>
    </row>
  </sheetData>
  <mergeCells count="25">
    <mergeCell ref="D14:E14"/>
    <mergeCell ref="F14:G14"/>
    <mergeCell ref="D12:E12"/>
    <mergeCell ref="F12:G12"/>
    <mergeCell ref="D13:E13"/>
    <mergeCell ref="F13:G13"/>
    <mergeCell ref="D11:E11"/>
    <mergeCell ref="F11:G11"/>
    <mergeCell ref="B6:C6"/>
    <mergeCell ref="D6:G6"/>
    <mergeCell ref="B2:J2"/>
    <mergeCell ref="D21:E21"/>
    <mergeCell ref="F21:G21"/>
    <mergeCell ref="D15:E15"/>
    <mergeCell ref="F15:G15"/>
    <mergeCell ref="D20:E20"/>
    <mergeCell ref="F20:G20"/>
    <mergeCell ref="D19:E19"/>
    <mergeCell ref="F19:G19"/>
    <mergeCell ref="D16:E16"/>
    <mergeCell ref="F16:G16"/>
    <mergeCell ref="D17:E17"/>
    <mergeCell ref="F17:G17"/>
    <mergeCell ref="D18:E18"/>
    <mergeCell ref="F18:G18"/>
  </mergeCells>
  <conditionalFormatting sqref="D6:G6">
    <cfRule type="expression" dxfId="91" priority="42">
      <formula>D6=""</formula>
    </cfRule>
  </conditionalFormatting>
  <conditionalFormatting sqref="J6">
    <cfRule type="expression" dxfId="90" priority="41">
      <formula>J6=""</formula>
    </cfRule>
  </conditionalFormatting>
  <conditionalFormatting sqref="B12">
    <cfRule type="expression" dxfId="89" priority="40">
      <formula>B12=""</formula>
    </cfRule>
  </conditionalFormatting>
  <conditionalFormatting sqref="B13">
    <cfRule type="expression" dxfId="88" priority="39">
      <formula>B13=""</formula>
    </cfRule>
  </conditionalFormatting>
  <conditionalFormatting sqref="B14">
    <cfRule type="expression" dxfId="87" priority="38">
      <formula>B14=""</formula>
    </cfRule>
  </conditionalFormatting>
  <conditionalFormatting sqref="B15">
    <cfRule type="expression" dxfId="86" priority="37">
      <formula>B15=""</formula>
    </cfRule>
  </conditionalFormatting>
  <conditionalFormatting sqref="B16">
    <cfRule type="expression" dxfId="85" priority="36">
      <formula>B16=""</formula>
    </cfRule>
  </conditionalFormatting>
  <conditionalFormatting sqref="B17">
    <cfRule type="expression" dxfId="84" priority="35">
      <formula>B17=""</formula>
    </cfRule>
  </conditionalFormatting>
  <conditionalFormatting sqref="B18">
    <cfRule type="expression" dxfId="83" priority="34">
      <formula>B18=""</formula>
    </cfRule>
  </conditionalFormatting>
  <conditionalFormatting sqref="B19">
    <cfRule type="expression" dxfId="82" priority="33">
      <formula>B19=""</formula>
    </cfRule>
  </conditionalFormatting>
  <conditionalFormatting sqref="B20">
    <cfRule type="expression" dxfId="81" priority="32">
      <formula>B20=""</formula>
    </cfRule>
  </conditionalFormatting>
  <conditionalFormatting sqref="B21">
    <cfRule type="expression" dxfId="80" priority="31">
      <formula>B21=""</formula>
    </cfRule>
  </conditionalFormatting>
  <conditionalFormatting sqref="C12">
    <cfRule type="expression" dxfId="79" priority="30">
      <formula>C12=""</formula>
    </cfRule>
  </conditionalFormatting>
  <conditionalFormatting sqref="C13">
    <cfRule type="expression" dxfId="78" priority="29">
      <formula>C13=""</formula>
    </cfRule>
  </conditionalFormatting>
  <conditionalFormatting sqref="C14">
    <cfRule type="expression" dxfId="77" priority="28">
      <formula>C14=""</formula>
    </cfRule>
  </conditionalFormatting>
  <conditionalFormatting sqref="C15">
    <cfRule type="expression" dxfId="76" priority="27">
      <formula>C15=""</formula>
    </cfRule>
  </conditionalFormatting>
  <conditionalFormatting sqref="C16">
    <cfRule type="expression" dxfId="75" priority="26">
      <formula>C16=""</formula>
    </cfRule>
  </conditionalFormatting>
  <conditionalFormatting sqref="C17">
    <cfRule type="expression" dxfId="74" priority="25">
      <formula>C17=""</formula>
    </cfRule>
  </conditionalFormatting>
  <conditionalFormatting sqref="C18">
    <cfRule type="expression" dxfId="73" priority="24">
      <formula>C18=""</formula>
    </cfRule>
  </conditionalFormatting>
  <conditionalFormatting sqref="C19">
    <cfRule type="expression" dxfId="72" priority="23">
      <formula>C19=""</formula>
    </cfRule>
  </conditionalFormatting>
  <conditionalFormatting sqref="C20">
    <cfRule type="expression" dxfId="71" priority="22">
      <formula>C20=""</formula>
    </cfRule>
  </conditionalFormatting>
  <conditionalFormatting sqref="C21">
    <cfRule type="expression" dxfId="70" priority="21">
      <formula>C21=""</formula>
    </cfRule>
  </conditionalFormatting>
  <conditionalFormatting sqref="D12">
    <cfRule type="expression" dxfId="69" priority="20">
      <formula>D12=""</formula>
    </cfRule>
  </conditionalFormatting>
  <conditionalFormatting sqref="D14">
    <cfRule type="expression" dxfId="68" priority="19">
      <formula>D14=""</formula>
    </cfRule>
  </conditionalFormatting>
  <conditionalFormatting sqref="D15">
    <cfRule type="expression" dxfId="67" priority="18">
      <formula>D15=""</formula>
    </cfRule>
  </conditionalFormatting>
  <conditionalFormatting sqref="D16">
    <cfRule type="expression" dxfId="66" priority="17">
      <formula>D16=""</formula>
    </cfRule>
  </conditionalFormatting>
  <conditionalFormatting sqref="D18">
    <cfRule type="expression" dxfId="65" priority="16">
      <formula>D18=""</formula>
    </cfRule>
  </conditionalFormatting>
  <conditionalFormatting sqref="D19">
    <cfRule type="expression" dxfId="64" priority="15">
      <formula>D19=""</formula>
    </cfRule>
  </conditionalFormatting>
  <conditionalFormatting sqref="D20">
    <cfRule type="expression" dxfId="63" priority="14">
      <formula>D20=""</formula>
    </cfRule>
  </conditionalFormatting>
  <conditionalFormatting sqref="D21">
    <cfRule type="expression" dxfId="62" priority="13">
      <formula>D21=""</formula>
    </cfRule>
  </conditionalFormatting>
  <conditionalFormatting sqref="F13">
    <cfRule type="expression" dxfId="61" priority="12">
      <formula>F13=""</formula>
    </cfRule>
  </conditionalFormatting>
  <conditionalFormatting sqref="F14">
    <cfRule type="expression" dxfId="60" priority="11">
      <formula>F14=""</formula>
    </cfRule>
  </conditionalFormatting>
  <conditionalFormatting sqref="F15">
    <cfRule type="expression" dxfId="59" priority="10">
      <formula>F15=""</formula>
    </cfRule>
  </conditionalFormatting>
  <conditionalFormatting sqref="F16">
    <cfRule type="expression" dxfId="58" priority="9">
      <formula>F16=""</formula>
    </cfRule>
  </conditionalFormatting>
  <conditionalFormatting sqref="F17">
    <cfRule type="expression" dxfId="57" priority="8">
      <formula>F17=""</formula>
    </cfRule>
  </conditionalFormatting>
  <conditionalFormatting sqref="F18">
    <cfRule type="expression" dxfId="56" priority="7">
      <formula>F18=""</formula>
    </cfRule>
  </conditionalFormatting>
  <conditionalFormatting sqref="F19">
    <cfRule type="expression" dxfId="55" priority="6">
      <formula>F19=""</formula>
    </cfRule>
  </conditionalFormatting>
  <conditionalFormatting sqref="F20">
    <cfRule type="expression" dxfId="54" priority="5">
      <formula>F20=""</formula>
    </cfRule>
  </conditionalFormatting>
  <conditionalFormatting sqref="F21">
    <cfRule type="expression" dxfId="53" priority="4">
      <formula>F21=""</formula>
    </cfRule>
  </conditionalFormatting>
  <conditionalFormatting sqref="F12">
    <cfRule type="expression" dxfId="52" priority="3">
      <formula>F12=""</formula>
    </cfRule>
  </conditionalFormatting>
  <conditionalFormatting sqref="D13">
    <cfRule type="expression" dxfId="51" priority="2">
      <formula>D13=""</formula>
    </cfRule>
  </conditionalFormatting>
  <conditionalFormatting sqref="D17">
    <cfRule type="expression" dxfId="50" priority="1">
      <formula>D17=""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B2:I37"/>
  <sheetViews>
    <sheetView zoomScale="70" zoomScaleNormal="70" workbookViewId="0">
      <selection activeCell="E48" sqref="E48"/>
    </sheetView>
  </sheetViews>
  <sheetFormatPr baseColWidth="10" defaultRowHeight="15" x14ac:dyDescent="0.25"/>
  <cols>
    <col min="1" max="1" width="4.7109375" customWidth="1"/>
    <col min="2" max="9" width="15.7109375" customWidth="1"/>
    <col min="10" max="10" width="3.85546875" customWidth="1"/>
    <col min="11" max="14" width="14" bestFit="1" customWidth="1"/>
  </cols>
  <sheetData>
    <row r="2" spans="2:9" ht="21" x14ac:dyDescent="0.25">
      <c r="B2" s="83" t="str">
        <f>"PROGRAMA DE OPERACIÓN DEL SERVICIO ("&amp;B7&amp;" - "&amp;C7&amp;")"</f>
        <v>PROGRAMA DE OPERACIÓN DEL SERVICIO (T - Ida)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UN177'!B32</f>
        <v>T</v>
      </c>
      <c r="C7" s="46" t="str">
        <f>'[1]Operador UN177'!C32</f>
        <v>Ida</v>
      </c>
      <c r="D7" s="46" t="str">
        <f>'[1]Operador UN177'!E32</f>
        <v>Granaderos</v>
      </c>
      <c r="E7" s="46" t="str">
        <f>'[1]Operador UN177'!G32</f>
        <v>Huaytiquina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10" t="str">
        <f>IFERROR(IF(E18=0,"",IF(E18&lt;_xlfn.PERCENTILE.INC(($E$13:$E$36,$G$13:$G$36,$I$13:$I$36),0.2),"Baja",IF(E18&lt;_xlfn.PERCENTILE.INC(($E$13:$E$36,$G$13:$G$36,$I$13:$I$36),0.75),"Media","Alta"))),"-")</f>
        <v/>
      </c>
      <c r="E18" s="10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22" t="str">
        <f>IFERROR(IF(E19=0,"",IF(E19&lt;_xlfn.PERCENTILE.INC(($E$13:$E$36,$G$13:$G$36,$I$13:$I$36),0.2),"Baja",IF(E19&lt;_xlfn.PERCENTILE.INC(($E$13:$E$36,$G$13:$G$36,$I$13:$I$36),0.75),"Media","Alta"))),"-")</f>
        <v/>
      </c>
      <c r="E19" s="22"/>
      <c r="F19" s="7" t="str">
        <f>IFERROR(IF(G19=0,"",IF(G19&lt;_xlfn.PERCENTILE.INC(($E$13:$E$36,$G$13:$G$36,$I$13:$I$36),0.2),"Baja",IF(G19&lt;_xlfn.PERCENTILE.INC(($E$13:$E$36,$G$13:$G$36,$I$13:$I$36),0.75),"Media","Alta"))),"-")</f>
        <v/>
      </c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23"/>
      <c r="E20" s="54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>Baja</v>
      </c>
      <c r="I20" s="11">
        <v>1</v>
      </c>
    </row>
    <row r="21" spans="2:9" ht="15.75" x14ac:dyDescent="0.25">
      <c r="B21" s="5">
        <v>8</v>
      </c>
      <c r="C21" s="6" t="s">
        <v>22</v>
      </c>
      <c r="D21" s="22"/>
      <c r="E21" s="51"/>
      <c r="F21" s="7"/>
      <c r="G21" s="51"/>
      <c r="H21" s="7" t="str">
        <f>IFERROR(IF(I21=0,"",IF(I21&lt;_xlfn.PERCENTILE.INC(($E$13:$E$36,$G$13:$G$36,$I$13:$I$36),0.2),"Baja",IF(I21&lt;_xlfn.PERCENTILE.INC(($E$13:$E$36,$G$13:$G$36,$I$13:$I$36),0.75),"Media","Alta"))),"-")</f>
        <v>Media</v>
      </c>
      <c r="I21" s="51">
        <v>2</v>
      </c>
    </row>
    <row r="22" spans="2:9" ht="15.75" x14ac:dyDescent="0.25">
      <c r="B22" s="9">
        <v>9</v>
      </c>
      <c r="C22" s="28" t="s">
        <v>23</v>
      </c>
      <c r="D22" s="23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3</v>
      </c>
    </row>
    <row r="23" spans="2:9" ht="15.75" x14ac:dyDescent="0.25">
      <c r="B23" s="5">
        <v>10</v>
      </c>
      <c r="C23" s="6" t="s">
        <v>24</v>
      </c>
      <c r="D23" s="22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Alta</v>
      </c>
      <c r="I23" s="51">
        <v>4</v>
      </c>
    </row>
    <row r="24" spans="2:9" ht="15.75" x14ac:dyDescent="0.25">
      <c r="B24" s="9">
        <v>11</v>
      </c>
      <c r="C24" s="28" t="s">
        <v>25</v>
      </c>
      <c r="D24" s="23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22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23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22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23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22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23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22"/>
      <c r="E31" s="51"/>
      <c r="F31" s="7"/>
      <c r="G31" s="8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8">
        <v>1</v>
      </c>
    </row>
    <row r="32" spans="2:9" ht="15.75" x14ac:dyDescent="0.25">
      <c r="B32" s="9">
        <v>19</v>
      </c>
      <c r="C32" s="28" t="s">
        <v>33</v>
      </c>
      <c r="D32" s="23"/>
      <c r="E32" s="63"/>
      <c r="F32" s="10"/>
      <c r="G32" s="11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11"/>
    </row>
    <row r="33" spans="2:9" ht="15.75" x14ac:dyDescent="0.25">
      <c r="B33" s="5">
        <v>20</v>
      </c>
      <c r="C33" s="6" t="s">
        <v>34</v>
      </c>
      <c r="D33" s="7" t="str">
        <f>IFERROR(IF(E33=0,"",IF(E33&lt;_xlfn.PERCENTILE.INC(($E$13:$E$36,$G$13:$G$36,$I$13:$I$36),0.2),"Baja",IF(E33&lt;_xlfn.PERCENTILE.INC(($E$13:$E$36,$G$13:$G$36,$I$13:$I$36),0.75),"Media","Alta"))),"-")</f>
        <v/>
      </c>
      <c r="E33" s="7"/>
      <c r="F33" s="27" t="str">
        <f>IFERROR(IF(G33=0,"",IF(G33&lt;_xlfn.PERCENTILE.INC(($E$13:$E$36,$G$13:$G$36,$I$13:$I$36),0.2),"Baja",IF(G33&lt;_xlfn.PERCENTILE.INC(($E$13:$E$36,$G$13:$G$36,$I$13:$I$36),0.75),"Media","Alta"))),"-")</f>
        <v/>
      </c>
      <c r="G33" s="26"/>
      <c r="H33" s="27" t="str">
        <f>IFERROR(IF(I33=0,"",IF(I33&lt;_xlfn.PERCENTILE.INC(($E$13:$E$36,$G$13:$G$36,$I$13:$I$36),0.2),"Baja",IF(I33&lt;_xlfn.PERCENTILE.INC(($E$13:$E$36,$G$13:$G$36,$I$13:$I$36),0.75),"Media","Alta"))),"-")</f>
        <v/>
      </c>
      <c r="I33" s="26"/>
    </row>
    <row r="34" spans="2:9" ht="15.75" x14ac:dyDescent="0.25">
      <c r="B34" s="9">
        <v>21</v>
      </c>
      <c r="C34" s="28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0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1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7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0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9" priority="5">
      <formula>D7=""</formula>
    </cfRule>
  </conditionalFormatting>
  <conditionalFormatting sqref="E7">
    <cfRule type="expression" dxfId="48" priority="4">
      <formula>E7=""</formula>
    </cfRule>
  </conditionalFormatting>
  <conditionalFormatting sqref="F7">
    <cfRule type="expression" dxfId="47" priority="3">
      <formula>F7=""</formula>
    </cfRule>
  </conditionalFormatting>
  <conditionalFormatting sqref="C7">
    <cfRule type="expression" dxfId="46" priority="2">
      <formula>C7=""</formula>
    </cfRule>
  </conditionalFormatting>
  <conditionalFormatting sqref="B7">
    <cfRule type="expression" dxfId="45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  <pageSetUpPr fitToPage="1"/>
  </sheetPr>
  <dimension ref="B2:I37"/>
  <sheetViews>
    <sheetView zoomScale="70" zoomScaleNormal="70" workbookViewId="0">
      <selection activeCell="K22" sqref="K22"/>
    </sheetView>
  </sheetViews>
  <sheetFormatPr baseColWidth="10" defaultRowHeight="15" x14ac:dyDescent="0.25"/>
  <cols>
    <col min="1" max="1" width="4.7109375" customWidth="1"/>
    <col min="2" max="9" width="15.7109375" customWidth="1"/>
    <col min="10" max="10" width="4.85546875" customWidth="1"/>
    <col min="11" max="14" width="14" bestFit="1" customWidth="1"/>
  </cols>
  <sheetData>
    <row r="2" spans="2:9" ht="21" x14ac:dyDescent="0.25">
      <c r="B2" s="83" t="str">
        <f>"PROGRAMA DE OPERACIÓN DEL SERVICIO ("&amp;B7&amp;" - "&amp;C7&amp;")"</f>
        <v>PROGRAMA DE OPERACIÓN DEL SERVICIO (T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UN177'!B33</f>
        <v>T</v>
      </c>
      <c r="C7" s="46" t="str">
        <f>'[1]Operador UN177'!C33</f>
        <v>Regreso</v>
      </c>
      <c r="D7" s="46" t="str">
        <f>'[1]Operador UN177'!E33</f>
        <v>Huaytiquina</v>
      </c>
      <c r="E7" s="46" t="str">
        <f>'[1]Operador UN177'!G33</f>
        <v>Granaderos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23" t="str">
        <f>IFERROR(IF(E18=0,"",IF(E18&lt;_xlfn.PERCENTILE.INC(($E$13:$E$36,$G$13:$G$36,$I$13:$I$36),0.2),"Baja",IF(E18&lt;_xlfn.PERCENTILE.INC(($E$13:$E$36,$G$13:$G$36,$I$13:$I$36),0.75),"Media","Alta"))),"-")</f>
        <v/>
      </c>
      <c r="E18" s="11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22" t="str">
        <f>IFERROR(IF(E19=0,"",IF(E19&lt;_xlfn.PERCENTILE.INC(($E$13:$E$36,$G$13:$G$36,$I$13:$I$36),0.2),"Baja",IF(E19&lt;_xlfn.PERCENTILE.INC(($E$13:$E$36,$G$13:$G$36,$I$13:$I$36),0.75),"Media","Alta"))),"-")</f>
        <v/>
      </c>
      <c r="E19" s="8"/>
      <c r="F19" s="7" t="str">
        <f>IFERROR(IF(G19=0,"",IF(G19&lt;_xlfn.PERCENTILE.INC(($E$13:$E$36,$G$13:$G$36,$I$13:$I$36),0.2),"Baja",IF(G19&lt;_xlfn.PERCENTILE.INC(($E$13:$E$36,$G$13:$G$36,$I$13:$I$36),0.75),"Media","Alta"))),"-")</f>
        <v/>
      </c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23" t="str">
        <f>IFERROR(IF(E20=0,"",IF(E20&lt;_xlfn.PERCENTILE.INC(($E$13:$E$36,$G$13:$G$36,$I$13:$I$36),0.2),"Baja",IF(E20&lt;_xlfn.PERCENTILE.INC(($E$13:$E$36,$G$13:$G$36,$I$13:$I$36),0.75),"Media","Alta"))),"-")</f>
        <v/>
      </c>
      <c r="E20" s="11"/>
      <c r="F20" s="10" t="str">
        <f>IFERROR(IF(G20=0,"",IF(G20&lt;_xlfn.PERCENTILE.INC(($E$13:$E$36,$G$13:$G$36,$I$13:$I$36),0.2),"Baja",IF(G20&lt;_xlfn.PERCENTILE.INC(($E$13:$E$36,$G$13:$G$36,$I$13:$I$36),0.75),"Media","Alta"))),"-")</f>
        <v/>
      </c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/>
      </c>
      <c r="I20" s="54"/>
    </row>
    <row r="21" spans="2:9" ht="15.75" x14ac:dyDescent="0.25">
      <c r="B21" s="5">
        <v>8</v>
      </c>
      <c r="C21" s="6" t="s">
        <v>22</v>
      </c>
      <c r="D21" s="22"/>
      <c r="E21" s="51"/>
      <c r="F21" s="7"/>
      <c r="G21" s="8"/>
      <c r="H21" s="7" t="str">
        <f>IFERROR(IF(I21=0,"",IF(I21&lt;_xlfn.PERCENTILE.INC(($E$13:$E$36,$G$13:$G$36,$I$13:$I$36),0.2),"Baja",IF(I21&lt;_xlfn.PERCENTILE.INC(($E$13:$E$36,$G$13:$G$36,$I$13:$I$36),0.75),"Media","Alta"))),"-")</f>
        <v>Baja</v>
      </c>
      <c r="I21" s="51">
        <v>1</v>
      </c>
    </row>
    <row r="22" spans="2:9" ht="15.75" x14ac:dyDescent="0.25">
      <c r="B22" s="9">
        <v>9</v>
      </c>
      <c r="C22" s="28" t="s">
        <v>23</v>
      </c>
      <c r="D22" s="23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2</v>
      </c>
    </row>
    <row r="23" spans="2:9" ht="15.75" x14ac:dyDescent="0.25">
      <c r="B23" s="5">
        <v>10</v>
      </c>
      <c r="C23" s="6" t="s">
        <v>24</v>
      </c>
      <c r="D23" s="22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Media</v>
      </c>
      <c r="I23" s="51">
        <v>3</v>
      </c>
    </row>
    <row r="24" spans="2:9" ht="15.75" x14ac:dyDescent="0.25">
      <c r="B24" s="9">
        <v>11</v>
      </c>
      <c r="C24" s="28" t="s">
        <v>25</v>
      </c>
      <c r="D24" s="23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22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23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22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23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22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23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22"/>
      <c r="E31" s="51"/>
      <c r="F31" s="7"/>
      <c r="G31" s="51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8" t="s">
        <v>33</v>
      </c>
      <c r="D32" s="23"/>
      <c r="E32" s="54"/>
      <c r="F32" s="10"/>
      <c r="G32" s="11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54"/>
    </row>
    <row r="33" spans="2:9" ht="15.75" x14ac:dyDescent="0.25">
      <c r="B33" s="5">
        <v>20</v>
      </c>
      <c r="C33" s="6" t="s">
        <v>34</v>
      </c>
      <c r="D33" s="22"/>
      <c r="E33" s="8"/>
      <c r="F33" s="7"/>
      <c r="G33" s="8"/>
      <c r="H33" s="7" t="str">
        <f>IFERROR(IF(I33=0,"",IF(I33&lt;_xlfn.PERCENTILE.INC(($E$13:$E$36,$G$13:$G$36,$I$13:$I$36),0.2),"Baja",IF(I33&lt;_xlfn.PERCENTILE.INC(($E$13:$E$36,$G$13:$G$36,$I$13:$I$36),0.75),"Media","Alta"))),"-")</f>
        <v/>
      </c>
      <c r="I33" s="8"/>
    </row>
    <row r="34" spans="2:9" ht="15.75" x14ac:dyDescent="0.25">
      <c r="B34" s="9">
        <v>21</v>
      </c>
      <c r="C34" s="28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1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/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4" priority="6">
      <formula>D7=""</formula>
    </cfRule>
  </conditionalFormatting>
  <conditionalFormatting sqref="E7">
    <cfRule type="expression" dxfId="43" priority="5">
      <formula>E7=""</formula>
    </cfRule>
  </conditionalFormatting>
  <conditionalFormatting sqref="C7">
    <cfRule type="expression" dxfId="42" priority="3">
      <formula>C7=""</formula>
    </cfRule>
  </conditionalFormatting>
  <conditionalFormatting sqref="B7">
    <cfRule type="expression" dxfId="41" priority="2">
      <formula>B7=""</formula>
    </cfRule>
  </conditionalFormatting>
  <conditionalFormatting sqref="F7">
    <cfRule type="expression" dxfId="4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56" scale="88" orientation="landscape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  <pageSetUpPr fitToPage="1"/>
  </sheetPr>
  <dimension ref="B2:I37"/>
  <sheetViews>
    <sheetView zoomScale="70" zoomScaleNormal="70" workbookViewId="0">
      <selection activeCell="I22" sqref="I22"/>
    </sheetView>
  </sheetViews>
  <sheetFormatPr baseColWidth="10" defaultRowHeight="15" x14ac:dyDescent="0.25"/>
  <cols>
    <col min="1" max="1" width="4.7109375" customWidth="1"/>
    <col min="2" max="9" width="15.7109375" customWidth="1"/>
    <col min="10" max="10" width="4.28515625" customWidth="1"/>
    <col min="11" max="11" width="14" bestFit="1" customWidth="1"/>
  </cols>
  <sheetData>
    <row r="2" spans="2:9" ht="21" x14ac:dyDescent="0.25">
      <c r="B2" s="83" t="str">
        <f>"PROGRAMA DE OPERACIÓN DEL SERVICIO ("&amp;B7&amp;" - "&amp;C7&amp;")"</f>
        <v>PROGRAMA DE OPERACIÓN DEL SERVICIO (A - Ida)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UN177'!B34</f>
        <v>A</v>
      </c>
      <c r="C7" s="46" t="str">
        <f>'[1]Operador UN177'!C34</f>
        <v>Ida</v>
      </c>
      <c r="D7" s="46" t="str">
        <f>'[1]Operador UN177'!E34</f>
        <v>Granaderos</v>
      </c>
      <c r="E7" s="46" t="str">
        <f>'[1]Operador UN177'!G34</f>
        <v>Neira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10" t="str">
        <f>IFERROR(IF(E18=0,"",IF(E18&lt;_xlfn.PERCENTILE.INC(($E$13:$E$36,$G$13:$G$36,$I$13:$I$36),0.2),"Baja",IF(E18&lt;_xlfn.PERCENTILE.INC(($E$13:$E$36,$G$13:$G$36,$I$13:$I$36),0.75),"Media","Alta"))),"-")</f>
        <v/>
      </c>
      <c r="E18" s="11"/>
      <c r="F18" s="10" t="str">
        <f>IFERROR(IF(G18=0,"",IF(G18&lt;_xlfn.PERCENTILE.INC(($E$13:$E$36,$G$13:$G$36,$I$13:$I$36),0.2),"Baja",IF(G18&lt;_xlfn.PERCENTILE.INC(($E$13:$E$36,$G$13:$G$36,$I$13:$I$36),0.75),"Media","Alta"))),"-")</f>
        <v/>
      </c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7" t="str">
        <f>IFERROR(IF(E19=0,"",IF(E19&lt;_xlfn.PERCENTILE.INC(($E$13:$E$36,$G$13:$G$36,$I$13:$I$36),0.2),"Baja",IF(E19&lt;_xlfn.PERCENTILE.INC(($E$13:$E$36,$G$13:$G$36,$I$13:$I$36),0.75),"Media","Alta"))),"-")</f>
        <v/>
      </c>
      <c r="E19" s="8"/>
      <c r="F19" s="7" t="str">
        <f>IFERROR(IF(G19=0,"",IF(G19&lt;_xlfn.PERCENTILE.INC(($E$13:$E$36,$G$13:$G$36,$I$13:$I$36),0.2),"Baja",IF(G19&lt;_xlfn.PERCENTILE.INC(($E$13:$E$36,$G$13:$G$36,$I$13:$I$36),0.75),"Media","Alta"))),"-")</f>
        <v/>
      </c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10"/>
      <c r="E20" s="54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>Baja</v>
      </c>
      <c r="I20" s="54">
        <v>1</v>
      </c>
    </row>
    <row r="21" spans="2:9" ht="15.75" x14ac:dyDescent="0.25">
      <c r="B21" s="5">
        <v>8</v>
      </c>
      <c r="C21" s="6" t="s">
        <v>22</v>
      </c>
      <c r="D21" s="7"/>
      <c r="E21" s="51"/>
      <c r="F21" s="7"/>
      <c r="G21" s="51"/>
      <c r="H21" s="7" t="str">
        <f>IFERROR(IF(I21=0,"",IF(I21&lt;_xlfn.PERCENTILE.INC(($E$13:$E$36,$G$13:$G$36,$I$13:$I$36),0.2),"Baja",IF(I21&lt;_xlfn.PERCENTILE.INC(($E$13:$E$36,$G$13:$G$36,$I$13:$I$36),0.75),"Media","Alta"))),"-")</f>
        <v>Media</v>
      </c>
      <c r="I21" s="51">
        <v>2</v>
      </c>
    </row>
    <row r="22" spans="2:9" ht="15.75" x14ac:dyDescent="0.25">
      <c r="B22" s="9">
        <v>9</v>
      </c>
      <c r="C22" s="28" t="s">
        <v>23</v>
      </c>
      <c r="D22" s="10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3</v>
      </c>
    </row>
    <row r="23" spans="2:9" ht="15.75" x14ac:dyDescent="0.25">
      <c r="B23" s="5">
        <v>10</v>
      </c>
      <c r="C23" s="6" t="s">
        <v>24</v>
      </c>
      <c r="D23" s="7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Alta</v>
      </c>
      <c r="I23" s="51">
        <v>4</v>
      </c>
    </row>
    <row r="24" spans="2:9" ht="15.75" x14ac:dyDescent="0.25">
      <c r="B24" s="9">
        <v>11</v>
      </c>
      <c r="C24" s="28" t="s">
        <v>25</v>
      </c>
      <c r="D24" s="10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7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10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7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10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7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10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7"/>
      <c r="E31" s="51"/>
      <c r="F31" s="7"/>
      <c r="G31" s="8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8" t="s">
        <v>33</v>
      </c>
      <c r="D32" s="10"/>
      <c r="E32" s="11"/>
      <c r="F32" s="10"/>
      <c r="G32" s="11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11"/>
    </row>
    <row r="33" spans="2:9" ht="15.75" x14ac:dyDescent="0.25">
      <c r="B33" s="5">
        <v>20</v>
      </c>
      <c r="C33" s="6" t="s">
        <v>34</v>
      </c>
      <c r="D33" s="7"/>
      <c r="E33" s="8"/>
      <c r="F33" s="7"/>
      <c r="G33" s="8"/>
      <c r="H33" s="7" t="str">
        <f>IFERROR(IF(I33=0,"",IF(I33&lt;_xlfn.PERCENTILE.INC(($E$13:$E$36,$G$13:$G$36,$I$13:$I$36),0.2),"Baja",IF(I33&lt;_xlfn.PERCENTILE.INC(($E$13:$E$36,$G$13:$G$36,$I$13:$I$36),0.75),"Media","Alta"))),"-")</f>
        <v/>
      </c>
      <c r="I33" s="8"/>
    </row>
    <row r="34" spans="2:9" ht="15.75" x14ac:dyDescent="0.25">
      <c r="B34" s="9">
        <v>21</v>
      </c>
      <c r="C34" s="28" t="s">
        <v>35</v>
      </c>
      <c r="D34" s="10"/>
      <c r="E34" s="11"/>
      <c r="F34" s="10"/>
      <c r="G34" s="11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39" priority="6">
      <formula>D7=""</formula>
    </cfRule>
  </conditionalFormatting>
  <conditionalFormatting sqref="E7">
    <cfRule type="expression" dxfId="38" priority="5">
      <formula>E7=""</formula>
    </cfRule>
  </conditionalFormatting>
  <conditionalFormatting sqref="C7">
    <cfRule type="expression" dxfId="37" priority="3">
      <formula>C7=""</formula>
    </cfRule>
  </conditionalFormatting>
  <conditionalFormatting sqref="B7">
    <cfRule type="expression" dxfId="36" priority="2">
      <formula>B7=""</formula>
    </cfRule>
  </conditionalFormatting>
  <conditionalFormatting sqref="F7">
    <cfRule type="expression" dxfId="3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  <pageSetUpPr fitToPage="1"/>
  </sheetPr>
  <dimension ref="B2:I37"/>
  <sheetViews>
    <sheetView zoomScale="70" zoomScaleNormal="70" workbookViewId="0">
      <selection activeCell="K23" sqref="K23"/>
    </sheetView>
  </sheetViews>
  <sheetFormatPr baseColWidth="10" defaultRowHeight="15" x14ac:dyDescent="0.25"/>
  <cols>
    <col min="1" max="1" width="4.7109375" customWidth="1"/>
    <col min="2" max="9" width="15.7109375" customWidth="1"/>
    <col min="10" max="10" width="3.7109375" customWidth="1"/>
  </cols>
  <sheetData>
    <row r="2" spans="2:9" ht="21" x14ac:dyDescent="0.25">
      <c r="B2" s="83" t="str">
        <f>"PROGRAMA DE OPERACIÓN DEL SERVICIO ("&amp;B7&amp;" - "&amp;C7&amp;")"</f>
        <v>PROGRAMA DE OPERACIÓN DEL SERVICIO (A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UN177'!B35</f>
        <v>A</v>
      </c>
      <c r="C7" s="46" t="str">
        <f>'[1]Operador UN177'!C35</f>
        <v>Regreso</v>
      </c>
      <c r="D7" s="46" t="str">
        <f>'[1]Operador UN177'!E35</f>
        <v>Neira</v>
      </c>
      <c r="E7" s="46" t="str">
        <f>'[1]Operador UN177'!G35</f>
        <v>Granaderos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10"/>
      <c r="E18" s="11"/>
      <c r="F18" s="10"/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7"/>
      <c r="E19" s="8"/>
      <c r="F19" s="7"/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10"/>
      <c r="E20" s="11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/>
      </c>
      <c r="I20" s="11"/>
    </row>
    <row r="21" spans="2:9" ht="15.75" x14ac:dyDescent="0.25">
      <c r="B21" s="5">
        <v>8</v>
      </c>
      <c r="C21" s="6" t="s">
        <v>22</v>
      </c>
      <c r="D21" s="7"/>
      <c r="E21" s="51"/>
      <c r="F21" s="7"/>
      <c r="G21" s="8"/>
      <c r="H21" s="7" t="str">
        <f>IFERROR(IF(I21=0,"",IF(I21&lt;_xlfn.PERCENTILE.INC(($E$13:$E$36,$G$13:$G$36,$I$13:$I$36),0.2),"Baja",IF(I21&lt;_xlfn.PERCENTILE.INC(($E$13:$E$36,$G$13:$G$36,$I$13:$I$36),0.75),"Media","Alta"))),"-")</f>
        <v>Baja</v>
      </c>
      <c r="I21" s="51">
        <v>1</v>
      </c>
    </row>
    <row r="22" spans="2:9" ht="15.75" x14ac:dyDescent="0.25">
      <c r="B22" s="9">
        <v>9</v>
      </c>
      <c r="C22" s="28" t="s">
        <v>23</v>
      </c>
      <c r="D22" s="10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2</v>
      </c>
    </row>
    <row r="23" spans="2:9" ht="15.75" x14ac:dyDescent="0.25">
      <c r="B23" s="5">
        <v>10</v>
      </c>
      <c r="C23" s="6" t="s">
        <v>24</v>
      </c>
      <c r="D23" s="7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Media</v>
      </c>
      <c r="I23" s="51">
        <v>3</v>
      </c>
    </row>
    <row r="24" spans="2:9" ht="15.75" x14ac:dyDescent="0.25">
      <c r="B24" s="9">
        <v>11</v>
      </c>
      <c r="C24" s="28" t="s">
        <v>25</v>
      </c>
      <c r="D24" s="10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7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10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22"/>
      <c r="E27" s="51"/>
      <c r="F27" s="7"/>
      <c r="G27" s="51"/>
      <c r="H27" s="24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23"/>
      <c r="E28" s="54"/>
      <c r="F28" s="10"/>
      <c r="G28" s="54"/>
      <c r="H28" s="25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22"/>
      <c r="E29" s="51"/>
      <c r="F29" s="7"/>
      <c r="G29" s="51"/>
      <c r="H29" s="24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23"/>
      <c r="E30" s="54"/>
      <c r="F30" s="10"/>
      <c r="G30" s="54"/>
      <c r="H30" s="25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22"/>
      <c r="E31" s="51"/>
      <c r="F31" s="7"/>
      <c r="G31" s="8"/>
      <c r="H31" s="24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8" t="s">
        <v>33</v>
      </c>
      <c r="D32" s="23"/>
      <c r="E32" s="54"/>
      <c r="F32" s="10"/>
      <c r="G32" s="11"/>
      <c r="H32" s="25" t="str">
        <f>IFERROR(IF(I32=0,"",IF(I32&lt;_xlfn.PERCENTILE.INC(($E$13:$E$36,$G$13:$G$36,$I$13:$I$36),0.2),"Baja",IF(I32&lt;_xlfn.PERCENTILE.INC(($E$13:$E$36,$G$13:$G$36,$I$13:$I$36),0.75),"Media","Alta"))),"-")</f>
        <v/>
      </c>
      <c r="I32" s="11"/>
    </row>
    <row r="33" spans="2:9" ht="15.75" x14ac:dyDescent="0.25">
      <c r="B33" s="5">
        <v>20</v>
      </c>
      <c r="C33" s="6" t="s">
        <v>34</v>
      </c>
      <c r="D33" s="22"/>
      <c r="E33" s="8"/>
      <c r="F33" s="7"/>
      <c r="G33" s="8"/>
      <c r="H33" s="24" t="str">
        <f>IFERROR(IF(I33=0,"",IF(I33&lt;_xlfn.PERCENTILE.INC(($E$13:$E$36,$G$13:$G$36,$I$13:$I$36),0.2),"Baja",IF(I33&lt;_xlfn.PERCENTILE.INC(($E$13:$E$36,$G$13:$G$36,$I$13:$I$36),0.75),"Media","Alta"))),"-")</f>
        <v/>
      </c>
      <c r="I33" s="8"/>
    </row>
    <row r="34" spans="2:9" ht="15.75" x14ac:dyDescent="0.25">
      <c r="B34" s="9">
        <v>21</v>
      </c>
      <c r="C34" s="28" t="s">
        <v>35</v>
      </c>
      <c r="D34" s="23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1"/>
      <c r="H34" s="25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34" priority="6">
      <formula>D7=""</formula>
    </cfRule>
  </conditionalFormatting>
  <conditionalFormatting sqref="E7">
    <cfRule type="expression" dxfId="33" priority="5">
      <formula>E7=""</formula>
    </cfRule>
  </conditionalFormatting>
  <conditionalFormatting sqref="C7">
    <cfRule type="expression" dxfId="32" priority="3">
      <formula>C7=""</formula>
    </cfRule>
  </conditionalFormatting>
  <conditionalFormatting sqref="B7">
    <cfRule type="expression" dxfId="31" priority="2">
      <formula>B7=""</formula>
    </cfRule>
  </conditionalFormatting>
  <conditionalFormatting sqref="F7">
    <cfRule type="expression" dxfId="3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  <pageSetUpPr fitToPage="1"/>
  </sheetPr>
  <dimension ref="B2:I37"/>
  <sheetViews>
    <sheetView zoomScale="70" zoomScaleNormal="70" workbookViewId="0">
      <selection activeCell="I23" sqref="I23"/>
    </sheetView>
  </sheetViews>
  <sheetFormatPr baseColWidth="10" defaultRowHeight="15" x14ac:dyDescent="0.25"/>
  <cols>
    <col min="1" max="1" width="4.7109375" customWidth="1"/>
    <col min="2" max="4" width="15.7109375" customWidth="1"/>
    <col min="5" max="5" width="17.28515625" bestFit="1" customWidth="1"/>
    <col min="6" max="9" width="15.7109375" customWidth="1"/>
    <col min="10" max="10" width="3.28515625" customWidth="1"/>
    <col min="11" max="15" width="14" bestFit="1" customWidth="1"/>
    <col min="16" max="16" width="14" customWidth="1"/>
  </cols>
  <sheetData>
    <row r="2" spans="2:9" ht="21" x14ac:dyDescent="0.25">
      <c r="B2" s="83" t="str">
        <f>"PROGRAMA DE OPERACIÓN DEL SERVICIO ("&amp;B7&amp;" - "&amp;C7&amp;")"</f>
        <v>PROGRAMA DE OPERACIÓN DEL SERVICIO (C - Ida)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UN177'!B36</f>
        <v>C</v>
      </c>
      <c r="C7" s="46" t="str">
        <f>'[1]Operador UN177'!C36</f>
        <v>Ida</v>
      </c>
      <c r="D7" s="46" t="str">
        <f>'[1]Operador UN177'!E36</f>
        <v>Granaderos</v>
      </c>
      <c r="E7" s="46" t="str">
        <f>'[1]Operador UN177'!G36</f>
        <v>Alcalde José Lira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10"/>
      <c r="E18" s="11"/>
      <c r="F18" s="10"/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7"/>
      <c r="E19" s="8"/>
      <c r="F19" s="7"/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10"/>
      <c r="E20" s="54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>Baja</v>
      </c>
      <c r="I20" s="54">
        <v>1</v>
      </c>
    </row>
    <row r="21" spans="2:9" ht="15.75" x14ac:dyDescent="0.25">
      <c r="B21" s="5">
        <v>8</v>
      </c>
      <c r="C21" s="6" t="s">
        <v>22</v>
      </c>
      <c r="D21" s="7"/>
      <c r="E21" s="51"/>
      <c r="F21" s="7"/>
      <c r="G21" s="51"/>
      <c r="H21" s="7" t="str">
        <f>IFERROR(IF(I21=0,"",IF(I21&lt;_xlfn.PERCENTILE.INC(($E$13:$E$36,$G$13:$G$36,$I$13:$I$36),0.2),"Baja",IF(I21&lt;_xlfn.PERCENTILE.INC(($E$13:$E$36,$G$13:$G$36,$I$13:$I$36),0.75),"Media","Alta"))),"-")</f>
        <v>Media</v>
      </c>
      <c r="I21" s="51">
        <v>2</v>
      </c>
    </row>
    <row r="22" spans="2:9" ht="15.75" x14ac:dyDescent="0.25">
      <c r="B22" s="9">
        <v>9</v>
      </c>
      <c r="C22" s="28" t="s">
        <v>23</v>
      </c>
      <c r="D22" s="10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3</v>
      </c>
    </row>
    <row r="23" spans="2:9" ht="15.75" x14ac:dyDescent="0.25">
      <c r="B23" s="5">
        <v>10</v>
      </c>
      <c r="C23" s="6" t="s">
        <v>24</v>
      </c>
      <c r="D23" s="7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Alta</v>
      </c>
      <c r="I23" s="51">
        <v>4</v>
      </c>
    </row>
    <row r="24" spans="2:9" ht="15.75" x14ac:dyDescent="0.25">
      <c r="B24" s="9">
        <v>11</v>
      </c>
      <c r="C24" s="28" t="s">
        <v>25</v>
      </c>
      <c r="D24" s="10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7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10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7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10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7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10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7"/>
      <c r="E31" s="51"/>
      <c r="F31" s="7"/>
      <c r="G31" s="8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8" t="s">
        <v>33</v>
      </c>
      <c r="D32" s="10"/>
      <c r="E32" s="11"/>
      <c r="F32" s="10"/>
      <c r="G32" s="11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11"/>
    </row>
    <row r="33" spans="2:9" ht="15.75" x14ac:dyDescent="0.25">
      <c r="B33" s="5">
        <v>20</v>
      </c>
      <c r="C33" s="6" t="s">
        <v>34</v>
      </c>
      <c r="D33" s="7"/>
      <c r="E33" s="8"/>
      <c r="F33" s="7"/>
      <c r="G33" s="8"/>
      <c r="H33" s="7" t="str">
        <f>IFERROR(IF(I33=0,"",IF(I33&lt;_xlfn.PERCENTILE.INC(($E$13:$E$36,$G$13:$G$36,$I$13:$I$36),0.2),"Baja",IF(I33&lt;_xlfn.PERCENTILE.INC(($E$13:$E$36,$G$13:$G$36,$I$13:$I$36),0.75),"Media","Alta"))),"-")</f>
        <v/>
      </c>
      <c r="I33" s="8"/>
    </row>
    <row r="34" spans="2:9" ht="15.75" x14ac:dyDescent="0.25">
      <c r="B34" s="9">
        <v>21</v>
      </c>
      <c r="C34" s="28" t="s">
        <v>35</v>
      </c>
      <c r="D34" s="10"/>
      <c r="E34" s="11"/>
      <c r="F34" s="10"/>
      <c r="G34" s="11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9" priority="6">
      <formula>D7=""</formula>
    </cfRule>
  </conditionalFormatting>
  <conditionalFormatting sqref="E7">
    <cfRule type="expression" dxfId="28" priority="5">
      <formula>E7=""</formula>
    </cfRule>
  </conditionalFormatting>
  <conditionalFormatting sqref="C7">
    <cfRule type="expression" dxfId="27" priority="3">
      <formula>C7=""</formula>
    </cfRule>
  </conditionalFormatting>
  <conditionalFormatting sqref="B7">
    <cfRule type="expression" dxfId="26" priority="2">
      <formula>B7=""</formula>
    </cfRule>
  </conditionalFormatting>
  <conditionalFormatting sqref="F7">
    <cfRule type="expression" dxfId="2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50"/>
    <pageSetUpPr fitToPage="1"/>
  </sheetPr>
  <dimension ref="B2:I37"/>
  <sheetViews>
    <sheetView zoomScale="70" zoomScaleNormal="70" workbookViewId="0">
      <selection activeCell="K34" sqref="K34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7.28515625" bestFit="1" customWidth="1"/>
    <col min="5" max="9" width="15.7109375" customWidth="1"/>
    <col min="10" max="10" width="2.28515625" customWidth="1"/>
    <col min="12" max="16" width="14" bestFit="1" customWidth="1"/>
  </cols>
  <sheetData>
    <row r="2" spans="2:9" ht="21" x14ac:dyDescent="0.25">
      <c r="B2" s="83" t="str">
        <f>"PROGRAMA DE OPERACIÓN DEL SERVICIO ("&amp;B7&amp;" - "&amp;C7&amp;")"</f>
        <v>PROGRAMA DE OPERACIÓN DEL SERVICIO (C - Regreso)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UN177'!B37</f>
        <v>C</v>
      </c>
      <c r="C7" s="46" t="str">
        <f>'[1]Operador UN177'!C37</f>
        <v>Regreso</v>
      </c>
      <c r="D7" s="46" t="str">
        <f>'[1]Operador UN177'!E37</f>
        <v>Alcalde José Lira</v>
      </c>
      <c r="E7" s="46" t="str">
        <f>'[1]Operador UN177'!G37</f>
        <v>Granaderos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8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8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8" t="s">
        <v>19</v>
      </c>
      <c r="D18" s="10"/>
      <c r="E18" s="11"/>
      <c r="F18" s="10"/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7"/>
      <c r="E19" s="8"/>
      <c r="F19" s="7"/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8" t="s">
        <v>21</v>
      </c>
      <c r="D20" s="10"/>
      <c r="E20" s="11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/>
      </c>
      <c r="I20" s="11"/>
    </row>
    <row r="21" spans="2:9" ht="15.75" x14ac:dyDescent="0.25">
      <c r="B21" s="5">
        <v>8</v>
      </c>
      <c r="C21" s="6" t="s">
        <v>22</v>
      </c>
      <c r="D21" s="7"/>
      <c r="E21" s="51"/>
      <c r="F21" s="7"/>
      <c r="G21" s="8"/>
      <c r="H21" s="7" t="str">
        <f>IFERROR(IF(I21=0,"",IF(I21&lt;_xlfn.PERCENTILE.INC(($E$13:$E$36,$G$13:$G$36,$I$13:$I$36),0.2),"Baja",IF(I21&lt;_xlfn.PERCENTILE.INC(($E$13:$E$36,$G$13:$G$36,$I$13:$I$36),0.75),"Media","Alta"))),"-")</f>
        <v>Baja</v>
      </c>
      <c r="I21" s="51">
        <v>1</v>
      </c>
    </row>
    <row r="22" spans="2:9" ht="15.75" x14ac:dyDescent="0.25">
      <c r="B22" s="9">
        <v>9</v>
      </c>
      <c r="C22" s="28" t="s">
        <v>23</v>
      </c>
      <c r="D22" s="10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2</v>
      </c>
    </row>
    <row r="23" spans="2:9" ht="15.75" x14ac:dyDescent="0.25">
      <c r="B23" s="5">
        <v>10</v>
      </c>
      <c r="C23" s="6" t="s">
        <v>24</v>
      </c>
      <c r="D23" s="7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Media</v>
      </c>
      <c r="I23" s="51">
        <v>3</v>
      </c>
    </row>
    <row r="24" spans="2:9" ht="15.75" x14ac:dyDescent="0.25">
      <c r="B24" s="9">
        <v>11</v>
      </c>
      <c r="C24" s="28" t="s">
        <v>25</v>
      </c>
      <c r="D24" s="10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7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8" t="s">
        <v>27</v>
      </c>
      <c r="D26" s="10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7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8" t="s">
        <v>29</v>
      </c>
      <c r="D28" s="10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7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8" t="s">
        <v>31</v>
      </c>
      <c r="D30" s="10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7"/>
      <c r="E31" s="51"/>
      <c r="F31" s="7"/>
      <c r="G31" s="51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8" t="s">
        <v>33</v>
      </c>
      <c r="D32" s="10"/>
      <c r="E32" s="54"/>
      <c r="F32" s="10"/>
      <c r="G32" s="10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10"/>
    </row>
    <row r="33" spans="2:9" ht="15.75" x14ac:dyDescent="0.25">
      <c r="B33" s="5">
        <v>20</v>
      </c>
      <c r="C33" s="6" t="s">
        <v>34</v>
      </c>
      <c r="D33" s="7"/>
      <c r="E33" s="8"/>
      <c r="F33" s="7"/>
      <c r="G33" s="7"/>
      <c r="H33" s="7" t="str">
        <f>IFERROR(IF(I33=0,"",IF(I33&lt;_xlfn.PERCENTILE.INC(($E$13:$E$36,$G$13:$G$36,$I$13:$I$36),0.2),"Baja",IF(I33&lt;_xlfn.PERCENTILE.INC(($E$13:$E$36,$G$13:$G$36,$I$13:$I$36),0.75),"Media","Alta"))),"-")</f>
        <v/>
      </c>
      <c r="I33" s="7"/>
    </row>
    <row r="34" spans="2:9" ht="15.75" x14ac:dyDescent="0.25">
      <c r="B34" s="9">
        <v>21</v>
      </c>
      <c r="C34" s="28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0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0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8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12"/>
      <c r="G37" s="13">
        <f>+SUM(G13:G36)</f>
        <v>0</v>
      </c>
      <c r="H37" s="12"/>
      <c r="I37" s="13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4" priority="6">
      <formula>D7=""</formula>
    </cfRule>
  </conditionalFormatting>
  <conditionalFormatting sqref="E7">
    <cfRule type="expression" dxfId="23" priority="5">
      <formula>E7=""</formula>
    </cfRule>
  </conditionalFormatting>
  <conditionalFormatting sqref="C7">
    <cfRule type="expression" dxfId="22" priority="3">
      <formula>C7=""</formula>
    </cfRule>
  </conditionalFormatting>
  <conditionalFormatting sqref="B7">
    <cfRule type="expression" dxfId="21" priority="2">
      <formula>B7=""</formula>
    </cfRule>
  </conditionalFormatting>
  <conditionalFormatting sqref="F7">
    <cfRule type="expression" dxfId="2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50"/>
    <pageSetUpPr fitToPage="1"/>
  </sheetPr>
  <dimension ref="B2:I37"/>
  <sheetViews>
    <sheetView zoomScale="70" zoomScaleNormal="70" workbookViewId="0">
      <selection activeCell="H44" sqref="H44"/>
    </sheetView>
  </sheetViews>
  <sheetFormatPr baseColWidth="10" defaultRowHeight="15" x14ac:dyDescent="0.25"/>
  <cols>
    <col min="1" max="1" width="4.7109375" customWidth="1"/>
    <col min="2" max="9" width="15.7109375" customWidth="1"/>
    <col min="10" max="10" width="3" customWidth="1"/>
    <col min="11" max="14" width="14" bestFit="1" customWidth="1"/>
  </cols>
  <sheetData>
    <row r="2" spans="2:9" ht="21" x14ac:dyDescent="0.25">
      <c r="B2" s="83" t="str">
        <f>"PROGRAMA DE OPERACIÓN DEL SERVICIO ("&amp;B7&amp;" - "&amp;C7&amp;")"</f>
        <v>PROGRAMA DE OPERACIÓN DEL SERVICIO (F - Ida)</v>
      </c>
      <c r="C2" s="83"/>
      <c r="D2" s="83"/>
      <c r="E2" s="83"/>
      <c r="F2" s="83"/>
      <c r="G2" s="83"/>
      <c r="H2" s="83"/>
      <c r="I2" s="8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6" t="str">
        <f>'[1]Operador UN177'!B38</f>
        <v>F</v>
      </c>
      <c r="C7" s="46" t="str">
        <f>'[1]Operador UN177'!C38</f>
        <v>Ida</v>
      </c>
      <c r="D7" s="46" t="str">
        <f>'[1]Operador UN177'!E38</f>
        <v>Granaderos</v>
      </c>
      <c r="E7" s="46" t="str">
        <f>'[1]Operador UN177'!G38</f>
        <v>Tupac</v>
      </c>
      <c r="F7" s="62" t="str">
        <f>TAPA!I8</f>
        <v>Elecciones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84" t="s">
        <v>7</v>
      </c>
      <c r="C11" s="84" t="s">
        <v>8</v>
      </c>
      <c r="D11" s="85" t="s">
        <v>9</v>
      </c>
      <c r="E11" s="85"/>
      <c r="F11" s="85" t="s">
        <v>10</v>
      </c>
      <c r="G11" s="85"/>
      <c r="H11" s="85" t="s">
        <v>11</v>
      </c>
      <c r="I11" s="85"/>
    </row>
    <row r="12" spans="2:9" ht="30" x14ac:dyDescent="0.25">
      <c r="B12" s="84"/>
      <c r="C12" s="84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9" ht="15.75" customHeight="1" x14ac:dyDescent="0.25">
      <c r="B13" s="5">
        <v>0</v>
      </c>
      <c r="C13" s="6" t="s">
        <v>14</v>
      </c>
      <c r="D13" s="7" t="str">
        <f>IFERROR(IF(E13=0,"",IF(E13&lt;_xlfn.PERCENTILE.INC(($E$13:$E$36,$G$13:$G$36,$I$13:$I$36),0.2),"Baja",IF(E13&lt;_xlfn.PERCENTILE.INC(($E$13:$E$36,$G$13:$G$36,$I$13:$I$36),0.75),"Media","Alta"))),"-")</f>
        <v/>
      </c>
      <c r="E13" s="8"/>
      <c r="F13" s="7" t="str">
        <f>IFERROR(IF(G13=0,"",IF(G13&lt;_xlfn.PERCENTILE.INC(($E$13:$E$36,$G$13:$G$36,$I$13:$I$36),0.2),"Baja",IF(G13&lt;_xlfn.PERCENTILE.INC(($E$13:$E$36,$G$13:$G$36,$I$13:$I$36),0.75),"Media","Alta"))),"-")</f>
        <v/>
      </c>
      <c r="G13" s="8"/>
      <c r="H13" s="7" t="str">
        <f>IFERROR(IF(I13=0,"",IF(I13&lt;_xlfn.PERCENTILE.INC(($E$13:$E$36,$G$13:$G$36,$I$13:$I$36),0.2),"Baja",IF(I13&lt;_xlfn.PERCENTILE.INC(($E$13:$E$36,$G$13:$G$36,$I$13:$I$36),0.75),"Media","Alta"))),"-")</f>
        <v/>
      </c>
      <c r="I13" s="8"/>
    </row>
    <row r="14" spans="2:9" ht="15.75" x14ac:dyDescent="0.25">
      <c r="B14" s="9">
        <v>1</v>
      </c>
      <c r="C14" s="29" t="s">
        <v>15</v>
      </c>
      <c r="D14" s="10" t="str">
        <f>IFERROR(IF(E14=0,"",IF(E14&lt;_xlfn.PERCENTILE.INC(($E$13:$E$36,$G$13:$G$36,$I$13:$I$36),0.2),"Baja",IF(E14&lt;_xlfn.PERCENTILE.INC(($E$13:$E$36,$G$13:$G$36,$I$13:$I$36),0.75),"Media","Alta"))),"-")</f>
        <v/>
      </c>
      <c r="E14" s="11"/>
      <c r="F14" s="10" t="str">
        <f>IFERROR(IF(G14=0,"",IF(G14&lt;_xlfn.PERCENTILE.INC(($E$13:$E$36,$G$13:$G$36,$I$13:$I$36),0.2),"Baja",IF(G14&lt;_xlfn.PERCENTILE.INC(($E$13:$E$36,$G$13:$G$36,$I$13:$I$36),0.75),"Media","Alta"))),"-")</f>
        <v/>
      </c>
      <c r="G14" s="11"/>
      <c r="H14" s="10" t="str">
        <f>IFERROR(IF(I14=0,"",IF(I14&lt;_xlfn.PERCENTILE.INC(($E$13:$E$36,$G$13:$G$36,$I$13:$I$36),0.2),"Baja",IF(I14&lt;_xlfn.PERCENTILE.INC(($E$13:$E$36,$G$13:$G$36,$I$13:$I$36),0.75),"Media","Alta"))),"-")</f>
        <v/>
      </c>
      <c r="I14" s="11"/>
    </row>
    <row r="15" spans="2:9" ht="15.75" x14ac:dyDescent="0.25">
      <c r="B15" s="5">
        <v>2</v>
      </c>
      <c r="C15" s="6" t="s">
        <v>16</v>
      </c>
      <c r="D15" s="7" t="str">
        <f>IFERROR(IF(E15=0,"",IF(E15&lt;_xlfn.PERCENTILE.INC(($E$13:$E$36,$G$13:$G$36,$I$13:$I$36),0.2),"Baja",IF(E15&lt;_xlfn.PERCENTILE.INC(($E$13:$E$36,$G$13:$G$36,$I$13:$I$36),0.75),"Media","Alta"))),"-")</f>
        <v/>
      </c>
      <c r="E15" s="8"/>
      <c r="F15" s="7" t="str">
        <f>IFERROR(IF(G15=0,"",IF(G15&lt;_xlfn.PERCENTILE.INC(($E$13:$E$36,$G$13:$G$36,$I$13:$I$36),0.2),"Baja",IF(G15&lt;_xlfn.PERCENTILE.INC(($E$13:$E$36,$G$13:$G$36,$I$13:$I$36),0.75),"Media","Alta"))),"-")</f>
        <v/>
      </c>
      <c r="G15" s="8"/>
      <c r="H15" s="7" t="str">
        <f>IFERROR(IF(I15=0,"",IF(I15&lt;_xlfn.PERCENTILE.INC(($E$13:$E$36,$G$13:$G$36,$I$13:$I$36),0.2),"Baja",IF(I15&lt;_xlfn.PERCENTILE.INC(($E$13:$E$36,$G$13:$G$36,$I$13:$I$36),0.75),"Media","Alta"))),"-")</f>
        <v/>
      </c>
      <c r="I15" s="8"/>
    </row>
    <row r="16" spans="2:9" ht="15.75" x14ac:dyDescent="0.25">
      <c r="B16" s="9">
        <v>3</v>
      </c>
      <c r="C16" s="29" t="s">
        <v>17</v>
      </c>
      <c r="D16" s="10" t="str">
        <f>IFERROR(IF(E16=0,"",IF(E16&lt;_xlfn.PERCENTILE.INC(($E$13:$E$36,$G$13:$G$36,$I$13:$I$36),0.2),"Baja",IF(E16&lt;_xlfn.PERCENTILE.INC(($E$13:$E$36,$G$13:$G$36,$I$13:$I$36),0.75),"Media","Alta"))),"-")</f>
        <v/>
      </c>
      <c r="E16" s="11"/>
      <c r="F16" s="10" t="str">
        <f>IFERROR(IF(G16=0,"",IF(G16&lt;_xlfn.PERCENTILE.INC(($E$13:$E$36,$G$13:$G$36,$I$13:$I$36),0.2),"Baja",IF(G16&lt;_xlfn.PERCENTILE.INC(($E$13:$E$36,$G$13:$G$36,$I$13:$I$36),0.75),"Media","Alta"))),"-")</f>
        <v/>
      </c>
      <c r="G16" s="11"/>
      <c r="H16" s="10" t="str">
        <f>IFERROR(IF(I16=0,"",IF(I16&lt;_xlfn.PERCENTILE.INC(($E$13:$E$36,$G$13:$G$36,$I$13:$I$36),0.2),"Baja",IF(I16&lt;_xlfn.PERCENTILE.INC(($E$13:$E$36,$G$13:$G$36,$I$13:$I$36),0.75),"Media","Alta"))),"-")</f>
        <v/>
      </c>
      <c r="I16" s="11"/>
    </row>
    <row r="17" spans="2:9" ht="15.75" x14ac:dyDescent="0.25">
      <c r="B17" s="5">
        <v>4</v>
      </c>
      <c r="C17" s="6" t="s">
        <v>18</v>
      </c>
      <c r="D17" s="7" t="str">
        <f>IFERROR(IF(E17=0,"",IF(E17&lt;_xlfn.PERCENTILE.INC(($E$13:$E$36,$G$13:$G$36,$I$13:$I$36),0.2),"Baja",IF(E17&lt;_xlfn.PERCENTILE.INC(($E$13:$E$36,$G$13:$G$36,$I$13:$I$36),0.75),"Media","Alta"))),"-")</f>
        <v/>
      </c>
      <c r="E17" s="8"/>
      <c r="F17" s="7" t="str">
        <f>IFERROR(IF(G17=0,"",IF(G17&lt;_xlfn.PERCENTILE.INC(($E$13:$E$36,$G$13:$G$36,$I$13:$I$36),0.2),"Baja",IF(G17&lt;_xlfn.PERCENTILE.INC(($E$13:$E$36,$G$13:$G$36,$I$13:$I$36),0.75),"Media","Alta"))),"-")</f>
        <v/>
      </c>
      <c r="G17" s="8"/>
      <c r="H17" s="7" t="str">
        <f>IFERROR(IF(I17=0,"",IF(I17&lt;_xlfn.PERCENTILE.INC(($E$13:$E$36,$G$13:$G$36,$I$13:$I$36),0.2),"Baja",IF(I17&lt;_xlfn.PERCENTILE.INC(($E$13:$E$36,$G$13:$G$36,$I$13:$I$36),0.75),"Media","Alta"))),"-")</f>
        <v/>
      </c>
      <c r="I17" s="8"/>
    </row>
    <row r="18" spans="2:9" ht="15.75" x14ac:dyDescent="0.25">
      <c r="B18" s="9">
        <v>5</v>
      </c>
      <c r="C18" s="29" t="s">
        <v>19</v>
      </c>
      <c r="D18" s="10"/>
      <c r="E18" s="11"/>
      <c r="F18" s="10"/>
      <c r="G18" s="11"/>
      <c r="H18" s="10" t="str">
        <f>IFERROR(IF(I18=0,"",IF(I18&lt;_xlfn.PERCENTILE.INC(($E$13:$E$36,$G$13:$G$36,$I$13:$I$36),0.2),"Baja",IF(I18&lt;_xlfn.PERCENTILE.INC(($E$13:$E$36,$G$13:$G$36,$I$13:$I$36),0.75),"Media","Alta"))),"-")</f>
        <v/>
      </c>
      <c r="I18" s="11"/>
    </row>
    <row r="19" spans="2:9" ht="15.75" x14ac:dyDescent="0.25">
      <c r="B19" s="5">
        <v>6</v>
      </c>
      <c r="C19" s="6" t="s">
        <v>20</v>
      </c>
      <c r="D19" s="7"/>
      <c r="E19" s="8"/>
      <c r="F19" s="7"/>
      <c r="G19" s="8"/>
      <c r="H19" s="7" t="str">
        <f>IFERROR(IF(I19=0,"",IF(I19&lt;_xlfn.PERCENTILE.INC(($E$13:$E$36,$G$13:$G$36,$I$13:$I$36),0.2),"Baja",IF(I19&lt;_xlfn.PERCENTILE.INC(($E$13:$E$36,$G$13:$G$36,$I$13:$I$36),0.75),"Media","Alta"))),"-")</f>
        <v/>
      </c>
      <c r="I19" s="8"/>
    </row>
    <row r="20" spans="2:9" ht="15.75" x14ac:dyDescent="0.25">
      <c r="B20" s="9">
        <v>7</v>
      </c>
      <c r="C20" s="29" t="s">
        <v>21</v>
      </c>
      <c r="D20" s="10"/>
      <c r="E20" s="54"/>
      <c r="F20" s="10"/>
      <c r="G20" s="11"/>
      <c r="H20" s="10" t="str">
        <f>IFERROR(IF(I20=0,"",IF(I20&lt;_xlfn.PERCENTILE.INC(($E$13:$E$36,$G$13:$G$36,$I$13:$I$36),0.2),"Baja",IF(I20&lt;_xlfn.PERCENTILE.INC(($E$13:$E$36,$G$13:$G$36,$I$13:$I$36),0.75),"Media","Alta"))),"-")</f>
        <v>Baja</v>
      </c>
      <c r="I20" s="54">
        <v>1</v>
      </c>
    </row>
    <row r="21" spans="2:9" ht="15.75" x14ac:dyDescent="0.25">
      <c r="B21" s="5">
        <v>8</v>
      </c>
      <c r="C21" s="6" t="s">
        <v>22</v>
      </c>
      <c r="D21" s="7"/>
      <c r="E21" s="51"/>
      <c r="F21" s="7"/>
      <c r="G21" s="51"/>
      <c r="H21" s="7" t="str">
        <f>IFERROR(IF(I21=0,"",IF(I21&lt;_xlfn.PERCENTILE.INC(($E$13:$E$36,$G$13:$G$36,$I$13:$I$36),0.2),"Baja",IF(I21&lt;_xlfn.PERCENTILE.INC(($E$13:$E$36,$G$13:$G$36,$I$13:$I$36),0.75),"Media","Alta"))),"-")</f>
        <v>Media</v>
      </c>
      <c r="I21" s="51">
        <v>2</v>
      </c>
    </row>
    <row r="22" spans="2:9" ht="15.75" x14ac:dyDescent="0.25">
      <c r="B22" s="9">
        <v>9</v>
      </c>
      <c r="C22" s="29" t="s">
        <v>23</v>
      </c>
      <c r="D22" s="10"/>
      <c r="E22" s="54"/>
      <c r="F22" s="10"/>
      <c r="G22" s="54"/>
      <c r="H22" s="10" t="str">
        <f>IFERROR(IF(I22=0,"",IF(I22&lt;_xlfn.PERCENTILE.INC(($E$13:$E$36,$G$13:$G$36,$I$13:$I$36),0.2),"Baja",IF(I22&lt;_xlfn.PERCENTILE.INC(($E$13:$E$36,$G$13:$G$36,$I$13:$I$36),0.75),"Media","Alta"))),"-")</f>
        <v>Media</v>
      </c>
      <c r="I22" s="54">
        <v>3</v>
      </c>
    </row>
    <row r="23" spans="2:9" ht="15.75" x14ac:dyDescent="0.25">
      <c r="B23" s="5">
        <v>10</v>
      </c>
      <c r="C23" s="6" t="s">
        <v>24</v>
      </c>
      <c r="D23" s="7"/>
      <c r="E23" s="51"/>
      <c r="F23" s="7"/>
      <c r="G23" s="51"/>
      <c r="H23" s="7" t="str">
        <f>IFERROR(IF(I23=0,"",IF(I23&lt;_xlfn.PERCENTILE.INC(($E$13:$E$36,$G$13:$G$36,$I$13:$I$36),0.2),"Baja",IF(I23&lt;_xlfn.PERCENTILE.INC(($E$13:$E$36,$G$13:$G$36,$I$13:$I$36),0.75),"Media","Alta"))),"-")</f>
        <v>Alta</v>
      </c>
      <c r="I23" s="51">
        <v>4</v>
      </c>
    </row>
    <row r="24" spans="2:9" ht="15.75" x14ac:dyDescent="0.25">
      <c r="B24" s="9">
        <v>11</v>
      </c>
      <c r="C24" s="29" t="s">
        <v>25</v>
      </c>
      <c r="D24" s="10"/>
      <c r="E24" s="54"/>
      <c r="F24" s="10"/>
      <c r="G24" s="54"/>
      <c r="H24" s="10" t="str">
        <f>IFERROR(IF(I24=0,"",IF(I24&lt;_xlfn.PERCENTILE.INC(($E$13:$E$36,$G$13:$G$36,$I$13:$I$36),0.2),"Baja",IF(I24&lt;_xlfn.PERCENTILE.INC(($E$13:$E$36,$G$13:$G$36,$I$13:$I$36),0.75),"Media","Alta"))),"-")</f>
        <v>Alta</v>
      </c>
      <c r="I24" s="54">
        <v>4</v>
      </c>
    </row>
    <row r="25" spans="2:9" ht="15.75" x14ac:dyDescent="0.25">
      <c r="B25" s="5">
        <v>12</v>
      </c>
      <c r="C25" s="6" t="s">
        <v>26</v>
      </c>
      <c r="D25" s="7"/>
      <c r="E25" s="51"/>
      <c r="F25" s="7"/>
      <c r="G25" s="51"/>
      <c r="H25" s="7" t="str">
        <f>IFERROR(IF(I25=0,"",IF(I25&lt;_xlfn.PERCENTILE.INC(($E$13:$E$36,$G$13:$G$36,$I$13:$I$36),0.2),"Baja",IF(I25&lt;_xlfn.PERCENTILE.INC(($E$13:$E$36,$G$13:$G$36,$I$13:$I$36),0.75),"Media","Alta"))),"-")</f>
        <v>Alta</v>
      </c>
      <c r="I25" s="51">
        <v>4</v>
      </c>
    </row>
    <row r="26" spans="2:9" ht="15.75" x14ac:dyDescent="0.25">
      <c r="B26" s="9">
        <v>13</v>
      </c>
      <c r="C26" s="29" t="s">
        <v>27</v>
      </c>
      <c r="D26" s="10"/>
      <c r="E26" s="54"/>
      <c r="F26" s="10"/>
      <c r="G26" s="54"/>
      <c r="H26" s="10" t="str">
        <f>IFERROR(IF(I26=0,"",IF(I26&lt;_xlfn.PERCENTILE.INC(($E$13:$E$36,$G$13:$G$36,$I$13:$I$36),0.2),"Baja",IF(I26&lt;_xlfn.PERCENTILE.INC(($E$13:$E$36,$G$13:$G$36,$I$13:$I$36),0.75),"Media","Alta"))),"-")</f>
        <v>Alta</v>
      </c>
      <c r="I26" s="54">
        <v>4</v>
      </c>
    </row>
    <row r="27" spans="2:9" ht="15.75" x14ac:dyDescent="0.25">
      <c r="B27" s="5">
        <v>14</v>
      </c>
      <c r="C27" s="6" t="s">
        <v>28</v>
      </c>
      <c r="D27" s="7"/>
      <c r="E27" s="51"/>
      <c r="F27" s="7"/>
      <c r="G27" s="51"/>
      <c r="H27" s="7" t="str">
        <f>IFERROR(IF(I27=0,"",IF(I27&lt;_xlfn.PERCENTILE.INC(($E$13:$E$36,$G$13:$G$36,$I$13:$I$36),0.2),"Baja",IF(I27&lt;_xlfn.PERCENTILE.INC(($E$13:$E$36,$G$13:$G$36,$I$13:$I$36),0.75),"Media","Alta"))),"-")</f>
        <v>Alta</v>
      </c>
      <c r="I27" s="51">
        <v>4</v>
      </c>
    </row>
    <row r="28" spans="2:9" ht="15.75" x14ac:dyDescent="0.25">
      <c r="B28" s="9">
        <v>15</v>
      </c>
      <c r="C28" s="29" t="s">
        <v>29</v>
      </c>
      <c r="D28" s="10"/>
      <c r="E28" s="54"/>
      <c r="F28" s="10"/>
      <c r="G28" s="54"/>
      <c r="H28" s="10" t="str">
        <f>IFERROR(IF(I28=0,"",IF(I28&lt;_xlfn.PERCENTILE.INC(($E$13:$E$36,$G$13:$G$36,$I$13:$I$36),0.2),"Baja",IF(I28&lt;_xlfn.PERCENTILE.INC(($E$13:$E$36,$G$13:$G$36,$I$13:$I$36),0.75),"Media","Alta"))),"-")</f>
        <v>Alta</v>
      </c>
      <c r="I28" s="54">
        <v>4</v>
      </c>
    </row>
    <row r="29" spans="2:9" ht="15.75" x14ac:dyDescent="0.25">
      <c r="B29" s="5">
        <v>16</v>
      </c>
      <c r="C29" s="6" t="s">
        <v>30</v>
      </c>
      <c r="D29" s="7"/>
      <c r="E29" s="51"/>
      <c r="F29" s="7"/>
      <c r="G29" s="51"/>
      <c r="H29" s="7" t="str">
        <f>IFERROR(IF(I29=0,"",IF(I29&lt;_xlfn.PERCENTILE.INC(($E$13:$E$36,$G$13:$G$36,$I$13:$I$36),0.2),"Baja",IF(I29&lt;_xlfn.PERCENTILE.INC(($E$13:$E$36,$G$13:$G$36,$I$13:$I$36),0.75),"Media","Alta"))),"-")</f>
        <v>Media</v>
      </c>
      <c r="I29" s="51">
        <v>3</v>
      </c>
    </row>
    <row r="30" spans="2:9" ht="15.75" x14ac:dyDescent="0.25">
      <c r="B30" s="9">
        <v>17</v>
      </c>
      <c r="C30" s="29" t="s">
        <v>31</v>
      </c>
      <c r="D30" s="10"/>
      <c r="E30" s="54"/>
      <c r="F30" s="10"/>
      <c r="G30" s="54"/>
      <c r="H30" s="10" t="str">
        <f>IFERROR(IF(I30=0,"",IF(I30&lt;_xlfn.PERCENTILE.INC(($E$13:$E$36,$G$13:$G$36,$I$13:$I$36),0.2),"Baja",IF(I30&lt;_xlfn.PERCENTILE.INC(($E$13:$E$36,$G$13:$G$36,$I$13:$I$36),0.75),"Media","Alta"))),"-")</f>
        <v>Media</v>
      </c>
      <c r="I30" s="54">
        <v>2</v>
      </c>
    </row>
    <row r="31" spans="2:9" ht="15.75" x14ac:dyDescent="0.25">
      <c r="B31" s="5">
        <v>18</v>
      </c>
      <c r="C31" s="6" t="s">
        <v>32</v>
      </c>
      <c r="D31" s="7"/>
      <c r="E31" s="51"/>
      <c r="F31" s="7"/>
      <c r="G31" s="51"/>
      <c r="H31" s="7" t="str">
        <f>IFERROR(IF(I31=0,"",IF(I31&lt;_xlfn.PERCENTILE.INC(($E$13:$E$36,$G$13:$G$36,$I$13:$I$36),0.2),"Baja",IF(I31&lt;_xlfn.PERCENTILE.INC(($E$13:$E$36,$G$13:$G$36,$I$13:$I$36),0.75),"Media","Alta"))),"-")</f>
        <v>Baja</v>
      </c>
      <c r="I31" s="51">
        <v>1</v>
      </c>
    </row>
    <row r="32" spans="2:9" ht="15.75" x14ac:dyDescent="0.25">
      <c r="B32" s="9">
        <v>19</v>
      </c>
      <c r="C32" s="29" t="s">
        <v>33</v>
      </c>
      <c r="D32" s="10"/>
      <c r="E32" s="11"/>
      <c r="F32" s="10"/>
      <c r="G32" s="10"/>
      <c r="H32" s="10" t="str">
        <f>IFERROR(IF(I32=0,"",IF(I32&lt;_xlfn.PERCENTILE.INC(($E$13:$E$36,$G$13:$G$36,$I$13:$I$36),0.2),"Baja",IF(I32&lt;_xlfn.PERCENTILE.INC(($E$13:$E$36,$G$13:$G$36,$I$13:$I$36),0.75),"Media","Alta"))),"-")</f>
        <v/>
      </c>
      <c r="I32" s="54"/>
    </row>
    <row r="33" spans="2:9" ht="15.75" x14ac:dyDescent="0.25">
      <c r="B33" s="5">
        <v>20</v>
      </c>
      <c r="C33" s="6" t="s">
        <v>34</v>
      </c>
      <c r="D33" s="7"/>
      <c r="E33" s="8"/>
      <c r="F33" s="7"/>
      <c r="G33" s="7"/>
      <c r="H33" s="7" t="str">
        <f>IFERROR(IF(I33=0,"",IF(I33&lt;_xlfn.PERCENTILE.INC(($E$13:$E$36,$G$13:$G$36,$I$13:$I$36),0.2),"Baja",IF(I33&lt;_xlfn.PERCENTILE.INC(($E$13:$E$36,$G$13:$G$36,$I$13:$I$36),0.75),"Media","Alta"))),"-")</f>
        <v/>
      </c>
      <c r="I33" s="7"/>
    </row>
    <row r="34" spans="2:9" ht="15.75" x14ac:dyDescent="0.25">
      <c r="B34" s="9">
        <v>21</v>
      </c>
      <c r="C34" s="29" t="s">
        <v>35</v>
      </c>
      <c r="D34" s="10" t="str">
        <f>IFERROR(IF(E34=0,"",IF(E34&lt;_xlfn.PERCENTILE.INC(($E$13:$E$36,$G$13:$G$36,$I$13:$I$36),0.2),"Baja",IF(E34&lt;_xlfn.PERCENTILE.INC(($E$13:$E$36,$G$13:$G$36,$I$13:$I$36),0.75),"Media","Alta"))),"-")</f>
        <v/>
      </c>
      <c r="E34" s="11"/>
      <c r="F34" s="10" t="str">
        <f>IFERROR(IF(G34=0,"",IF(G34&lt;_xlfn.PERCENTILE.INC(($E$13:$E$36,$G$13:$G$36,$I$13:$I$36),0.2),"Baja",IF(G34&lt;_xlfn.PERCENTILE.INC(($E$13:$E$36,$G$13:$G$36,$I$13:$I$36),0.75),"Media","Alta"))),"-")</f>
        <v/>
      </c>
      <c r="G34" s="10"/>
      <c r="H34" s="10" t="str">
        <f>IFERROR(IF(I34=0,"",IF(I34&lt;_xlfn.PERCENTILE.INC(($E$13:$E$36,$G$13:$G$36,$I$13:$I$36),0.2),"Baja",IF(I34&lt;_xlfn.PERCENTILE.INC(($E$13:$E$36,$G$13:$G$36,$I$13:$I$36),0.75),"Media","Alta"))),"-")</f>
        <v/>
      </c>
      <c r="I34" s="10"/>
    </row>
    <row r="35" spans="2:9" ht="15.75" x14ac:dyDescent="0.25">
      <c r="B35" s="5">
        <v>22</v>
      </c>
      <c r="C35" s="6" t="s">
        <v>36</v>
      </c>
      <c r="D35" s="7" t="str">
        <f>IFERROR(IF(E35=0,"",IF(E35&lt;_xlfn.PERCENTILE.INC(($E$13:$E$36,$G$13:$G$36,$I$13:$I$36),0.2),"Baja",IF(E35&lt;_xlfn.PERCENTILE.INC(($E$13:$E$36,$G$13:$G$36,$I$13:$I$36),0.75),"Media","Alta"))),"-")</f>
        <v/>
      </c>
      <c r="E35" s="8"/>
      <c r="F35" s="7" t="str">
        <f>IFERROR(IF(G35=0,"",IF(G35&lt;_xlfn.PERCENTILE.INC(($E$13:$E$36,$G$13:$G$36,$I$13:$I$36),0.2),"Baja",IF(G35&lt;_xlfn.PERCENTILE.INC(($E$13:$E$36,$G$13:$G$36,$I$13:$I$36),0.75),"Media","Alta"))),"-")</f>
        <v/>
      </c>
      <c r="G35" s="8"/>
      <c r="H35" s="7" t="str">
        <f>IFERROR(IF(I35=0,"",IF(I35&lt;_xlfn.PERCENTILE.INC(($E$13:$E$36,$G$13:$G$36,$I$13:$I$36),0.2),"Baja",IF(I35&lt;_xlfn.PERCENTILE.INC(($E$13:$E$36,$G$13:$G$36,$I$13:$I$36),0.75),"Media","Alta"))),"-")</f>
        <v/>
      </c>
      <c r="I35" s="8"/>
    </row>
    <row r="36" spans="2:9" ht="15.75" x14ac:dyDescent="0.25">
      <c r="B36" s="9">
        <v>23</v>
      </c>
      <c r="C36" s="29" t="s">
        <v>37</v>
      </c>
      <c r="D36" s="10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0" t="str">
        <f>IFERROR(IF(G36=0,"",IF(G36&lt;_xlfn.PERCENTILE.INC(($E$13:$E$36,$G$13:$G$36,$I$13:$I$36),0.2),"Baja",IF(G36&lt;_xlfn.PERCENTILE.INC(($E$13:$E$36,$G$13:$G$36,$I$13:$I$36),0.75),"Media","Alta"))),"-")</f>
        <v/>
      </c>
      <c r="G36" s="11"/>
      <c r="H36" s="10" t="str">
        <f>IFERROR(IF(I36=0,"",IF(I36&lt;_xlfn.PERCENTILE.INC(($E$13:$E$36,$G$13:$G$36,$I$13:$I$36),0.2),"Baja",IF(I36&lt;_xlfn.PERCENTILE.INC(($E$13:$E$36,$G$13:$G$36,$I$13:$I$36),0.75),"Media","Alta"))),"-")</f>
        <v/>
      </c>
      <c r="I36" s="11"/>
    </row>
    <row r="37" spans="2:9" ht="15.75" x14ac:dyDescent="0.25">
      <c r="B37" s="5" t="s">
        <v>38</v>
      </c>
      <c r="C37" s="6"/>
      <c r="D37" s="12"/>
      <c r="E37" s="13">
        <f>+SUM(E13:E36)</f>
        <v>0</v>
      </c>
      <c r="F37" s="56"/>
      <c r="G37" s="56">
        <f>+SUM(G13:G36)</f>
        <v>0</v>
      </c>
      <c r="H37" s="56"/>
      <c r="I37" s="56">
        <f>+SUM(I13:I36)</f>
        <v>36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6">
      <formula>D7=""</formula>
    </cfRule>
  </conditionalFormatting>
  <conditionalFormatting sqref="E7">
    <cfRule type="expression" dxfId="18" priority="5">
      <formula>E7=""</formula>
    </cfRule>
  </conditionalFormatting>
  <conditionalFormatting sqref="C7">
    <cfRule type="expression" dxfId="17" priority="3">
      <formula>C7=""</formula>
    </cfRule>
  </conditionalFormatting>
  <conditionalFormatting sqref="B7">
    <cfRule type="expression" dxfId="16" priority="2">
      <formula>B7=""</formula>
    </cfRule>
  </conditionalFormatting>
  <conditionalFormatting sqref="F7">
    <cfRule type="expression" dxfId="15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13</vt:i4>
      </vt:variant>
    </vt:vector>
  </HeadingPairs>
  <TitlesOfParts>
    <vt:vector size="25" baseType="lpstr">
      <vt:lpstr>TAPA</vt:lpstr>
      <vt:lpstr>Servicios</vt:lpstr>
      <vt:lpstr>T-I</vt:lpstr>
      <vt:lpstr>T-R</vt:lpstr>
      <vt:lpstr>A-I</vt:lpstr>
      <vt:lpstr>A-R</vt:lpstr>
      <vt:lpstr>C-I</vt:lpstr>
      <vt:lpstr>C-R</vt:lpstr>
      <vt:lpstr>F-I</vt:lpstr>
      <vt:lpstr>F-R</vt:lpstr>
      <vt:lpstr>Z-I</vt:lpstr>
      <vt:lpstr>Z-R</vt:lpstr>
      <vt:lpstr>'A-I'!Área_de_impresión</vt:lpstr>
      <vt:lpstr>'A-R'!Área_de_impresión</vt:lpstr>
      <vt:lpstr>'C-I'!Área_de_impresión</vt:lpstr>
      <vt:lpstr>'C-R'!Área_de_impresión</vt:lpstr>
      <vt:lpstr>'F-I'!Área_de_impresión</vt:lpstr>
      <vt:lpstr>'F-R'!Área_de_impresión</vt:lpstr>
      <vt:lpstr>Servicios!Área_de_impresión</vt:lpstr>
      <vt:lpstr>TAPA!Área_de_impresión</vt:lpstr>
      <vt:lpstr>'T-I'!Área_de_impresión</vt:lpstr>
      <vt:lpstr>'T-R'!Área_de_impresión</vt:lpstr>
      <vt:lpstr>'Z-I'!Área_de_impresión</vt:lpstr>
      <vt:lpstr>'Z-R'!Área_de_impresión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Fabián Ignacio Reinoso Peña</cp:lastModifiedBy>
  <cp:lastPrinted>2019-12-09T03:57:00Z</cp:lastPrinted>
  <dcterms:created xsi:type="dcterms:W3CDTF">2017-06-13T19:17:56Z</dcterms:created>
  <dcterms:modified xsi:type="dcterms:W3CDTF">2021-07-13T13:31:30Z</dcterms:modified>
</cp:coreProperties>
</file>